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codeName="ThisWorkbook" defaultThemeVersion="166925"/>
  <mc:AlternateContent xmlns:mc="http://schemas.openxmlformats.org/markup-compatibility/2006">
    <mc:Choice Requires="x15">
      <x15ac:absPath xmlns:x15ac="http://schemas.microsoft.com/office/spreadsheetml/2010/11/ac" url="C:\Users\gaelle.embs\Documents\0.6.3. Obs eolien en mer\AAP\Annexes AAP eolienenmer\"/>
    </mc:Choice>
  </mc:AlternateContent>
  <xr:revisionPtr revIDLastSave="0" documentId="13_ncr:1_{F3A7E66E-E81A-450F-A8AB-C07140EDF289}" xr6:coauthVersionLast="36" xr6:coauthVersionMax="36" xr10:uidLastSave="{00000000-0000-0000-0000-000000000000}"/>
  <bookViews>
    <workbookView xWindow="0" yWindow="0" windowWidth="20490" windowHeight="7665" tabRatio="673" xr2:uid="{E93C66F2-C0CA-4345-A550-15DFB0F079AC}"/>
  </bookViews>
  <sheets>
    <sheet name="0 - Lisez-moi" sheetId="3" r:id="rId1"/>
    <sheet name="Demandeur 1" sheetId="4" r:id="rId2"/>
    <sheet name="Demandeur 2" sheetId="11" r:id="rId3"/>
    <sheet name="Demandeur 3" sheetId="12" r:id="rId4"/>
    <sheet name="Demandeur 4" sheetId="13" r:id="rId5"/>
    <sheet name="Demandeur 5" sheetId="14" r:id="rId6"/>
    <sheet name="Synthèse" sheetId="15" r:id="rId7"/>
  </sheets>
  <definedNames>
    <definedName name="_ftn1" localSheetId="1">'Demandeur 1'!#REF!</definedName>
    <definedName name="_ftn1" localSheetId="2">'Demandeur 2'!#REF!</definedName>
    <definedName name="_ftn1" localSheetId="3">'Demandeur 3'!#REF!</definedName>
    <definedName name="_ftn1" localSheetId="4">'Demandeur 4'!#REF!</definedName>
    <definedName name="_ftn1" localSheetId="5">'Demandeur 5'!#REF!</definedName>
    <definedName name="_ftn1" localSheetId="6">Synthèse!#REF!</definedName>
    <definedName name="_ftnref1" localSheetId="1">'Demandeur 1'!#REF!</definedName>
    <definedName name="_ftnref1" localSheetId="2">'Demandeur 2'!#REF!</definedName>
    <definedName name="_ftnref1" localSheetId="3">'Demandeur 3'!#REF!</definedName>
    <definedName name="_ftnref1" localSheetId="4">'Demandeur 4'!#REF!</definedName>
    <definedName name="_ftnref1" localSheetId="5">'Demandeur 5'!#REF!</definedName>
    <definedName name="_ftnref1" localSheetId="6">Synthèse!#REF!</definedName>
    <definedName name="_xlnm.Print_Titles" localSheetId="1">'Demandeur 1'!$A:$A</definedName>
    <definedName name="_xlnm.Print_Titles" localSheetId="2">'Demandeur 2'!$A:$A</definedName>
    <definedName name="_xlnm.Print_Titles" localSheetId="3">'Demandeur 3'!$A:$A</definedName>
    <definedName name="_xlnm.Print_Titles" localSheetId="4">'Demandeur 4'!$A:$A</definedName>
    <definedName name="_xlnm.Print_Titles" localSheetId="5">'Demandeur 5'!$A:$A</definedName>
    <definedName name="_xlnm.Print_Titles" localSheetId="6">Synthèse!$A:$A</definedName>
    <definedName name="_xlnm.Print_Area" localSheetId="0">'0 - Lisez-moi'!$A$5:$D$99</definedName>
    <definedName name="_xlnm.Print_Area" localSheetId="1">'Demandeur 1'!$A$4:$G$111</definedName>
    <definedName name="_xlnm.Print_Area" localSheetId="2">'Demandeur 2'!$A$4:$G$111</definedName>
    <definedName name="_xlnm.Print_Area" localSheetId="3">'Demandeur 3'!$A$4:$G$111</definedName>
    <definedName name="_xlnm.Print_Area" localSheetId="4">'Demandeur 4'!$A$4:$G$111</definedName>
    <definedName name="_xlnm.Print_Area" localSheetId="5">'Demandeur 5'!$A$4:$G$111</definedName>
    <definedName name="_xlnm.Print_Area" localSheetId="6">Synthèse!$A$1:$L$57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1" l="1"/>
  <c r="A4" i="12"/>
  <c r="A4" i="13"/>
  <c r="A4" i="14"/>
  <c r="A4" i="4"/>
  <c r="F71" i="4"/>
  <c r="F72" i="4"/>
  <c r="F73" i="4"/>
  <c r="F74" i="4"/>
  <c r="F75" i="4"/>
  <c r="F76" i="4"/>
  <c r="F77" i="4"/>
  <c r="F78" i="4"/>
  <c r="F79" i="4"/>
  <c r="F71" i="11"/>
  <c r="F72" i="11"/>
  <c r="F73" i="11"/>
  <c r="F74" i="11"/>
  <c r="F75" i="11"/>
  <c r="F76" i="11"/>
  <c r="F77" i="11"/>
  <c r="F78" i="11"/>
  <c r="F79" i="11"/>
  <c r="F71" i="12"/>
  <c r="F72" i="12"/>
  <c r="F73" i="12"/>
  <c r="F74" i="12"/>
  <c r="F75" i="12"/>
  <c r="F76" i="12"/>
  <c r="F77" i="12"/>
  <c r="F78" i="12"/>
  <c r="F79" i="12"/>
  <c r="F71" i="13"/>
  <c r="F72" i="13"/>
  <c r="F73" i="13"/>
  <c r="F74" i="13"/>
  <c r="F75" i="13"/>
  <c r="F76" i="13"/>
  <c r="F77" i="13"/>
  <c r="F78" i="13"/>
  <c r="F79" i="13"/>
  <c r="F71" i="14"/>
  <c r="F72" i="14"/>
  <c r="F73" i="14"/>
  <c r="F74" i="14"/>
  <c r="F75" i="14"/>
  <c r="F76" i="14"/>
  <c r="F77" i="14"/>
  <c r="F78" i="14"/>
  <c r="F79" i="14"/>
  <c r="F70" i="4"/>
  <c r="F70" i="11"/>
  <c r="F70" i="12"/>
  <c r="F70" i="13"/>
  <c r="F70" i="14"/>
  <c r="A15" i="3" l="1"/>
  <c r="B16" i="15" l="1"/>
  <c r="I20" i="4"/>
  <c r="I20" i="11"/>
  <c r="I20" i="12"/>
  <c r="I20" i="13"/>
  <c r="I20" i="14"/>
  <c r="I16" i="15" l="1"/>
  <c r="I31" i="15"/>
  <c r="B56" i="15"/>
  <c r="B55" i="15"/>
  <c r="B54" i="15"/>
  <c r="B52" i="15"/>
  <c r="B51" i="15"/>
  <c r="B50" i="15"/>
  <c r="B49" i="15"/>
  <c r="B48" i="15"/>
  <c r="B47" i="15"/>
  <c r="B46" i="15"/>
  <c r="B45" i="15"/>
  <c r="B44" i="15"/>
  <c r="B43" i="15"/>
  <c r="B42" i="15"/>
  <c r="B40" i="15"/>
  <c r="B39" i="15"/>
  <c r="B32" i="15"/>
  <c r="B31" i="15"/>
  <c r="B22" i="15"/>
  <c r="B17" i="15"/>
  <c r="B15" i="15"/>
  <c r="B11" i="15"/>
  <c r="B10" i="15"/>
  <c r="B9" i="15"/>
  <c r="B8" i="15"/>
  <c r="B7" i="15"/>
  <c r="B6" i="14"/>
  <c r="K44" i="14" s="1"/>
  <c r="B5" i="14"/>
  <c r="I5" i="14" s="1"/>
  <c r="B6" i="13"/>
  <c r="I6" i="13" s="1"/>
  <c r="B5" i="13"/>
  <c r="I5" i="13" s="1"/>
  <c r="B6" i="12"/>
  <c r="I6" i="12" s="1"/>
  <c r="B5" i="12"/>
  <c r="I5" i="12" s="1"/>
  <c r="B6" i="11"/>
  <c r="I6" i="11" s="1"/>
  <c r="B5" i="11"/>
  <c r="I5" i="11" s="1"/>
  <c r="D109" i="14"/>
  <c r="C109" i="14"/>
  <c r="B109" i="14"/>
  <c r="E108" i="14"/>
  <c r="E107" i="14"/>
  <c r="E106" i="14"/>
  <c r="E105" i="14"/>
  <c r="E104" i="14"/>
  <c r="G97" i="14"/>
  <c r="G96" i="14"/>
  <c r="F96" i="14"/>
  <c r="E96" i="14"/>
  <c r="G95" i="14"/>
  <c r="F95" i="14"/>
  <c r="E95" i="14"/>
  <c r="G94" i="14"/>
  <c r="F94" i="14"/>
  <c r="E94" i="14"/>
  <c r="G93" i="14"/>
  <c r="F93" i="14"/>
  <c r="E93" i="14"/>
  <c r="G92" i="14"/>
  <c r="F92" i="14"/>
  <c r="E92" i="14"/>
  <c r="G91" i="14"/>
  <c r="F91" i="14"/>
  <c r="E91" i="14"/>
  <c r="G90" i="14"/>
  <c r="F90" i="14"/>
  <c r="E90" i="14"/>
  <c r="G89" i="14"/>
  <c r="F89" i="14"/>
  <c r="E89" i="14"/>
  <c r="G88" i="14"/>
  <c r="F88" i="14"/>
  <c r="E88" i="14"/>
  <c r="G87" i="14"/>
  <c r="F87" i="14"/>
  <c r="E87" i="14"/>
  <c r="G80" i="14"/>
  <c r="G79" i="14"/>
  <c r="E79" i="14"/>
  <c r="G78" i="14"/>
  <c r="E78" i="14"/>
  <c r="G77" i="14"/>
  <c r="E77" i="14"/>
  <c r="G76" i="14"/>
  <c r="E76" i="14"/>
  <c r="G75" i="14"/>
  <c r="E75" i="14"/>
  <c r="G74" i="14"/>
  <c r="E74" i="14"/>
  <c r="G73" i="14"/>
  <c r="E73" i="14"/>
  <c r="G72" i="14"/>
  <c r="E72" i="14"/>
  <c r="G71" i="14"/>
  <c r="E71" i="14"/>
  <c r="G70" i="14"/>
  <c r="E70" i="14"/>
  <c r="B59" i="14"/>
  <c r="L55" i="14"/>
  <c r="L50" i="14"/>
  <c r="I36" i="14" s="1"/>
  <c r="I37" i="14" s="1"/>
  <c r="B47" i="14"/>
  <c r="B37" i="14"/>
  <c r="I26" i="14"/>
  <c r="I21" i="14"/>
  <c r="I19" i="14"/>
  <c r="I15" i="14"/>
  <c r="I14" i="14"/>
  <c r="I13" i="14"/>
  <c r="I11" i="14"/>
  <c r="D109" i="13"/>
  <c r="C109" i="13"/>
  <c r="B109" i="13"/>
  <c r="E108" i="13"/>
  <c r="E107" i="13"/>
  <c r="E106" i="13"/>
  <c r="E105" i="13"/>
  <c r="E104" i="13"/>
  <c r="G97" i="13"/>
  <c r="G96" i="13"/>
  <c r="F96" i="13"/>
  <c r="E96" i="13"/>
  <c r="G95" i="13"/>
  <c r="F95" i="13"/>
  <c r="E95" i="13"/>
  <c r="G94" i="13"/>
  <c r="F94" i="13"/>
  <c r="E94" i="13"/>
  <c r="G93" i="13"/>
  <c r="F93" i="13"/>
  <c r="E93" i="13"/>
  <c r="G92" i="13"/>
  <c r="F92" i="13"/>
  <c r="E92" i="13"/>
  <c r="G91" i="13"/>
  <c r="F91" i="13"/>
  <c r="E91" i="13"/>
  <c r="G90" i="13"/>
  <c r="F90" i="13"/>
  <c r="E90" i="13"/>
  <c r="G89" i="13"/>
  <c r="F89" i="13"/>
  <c r="E89" i="13"/>
  <c r="G88" i="13"/>
  <c r="F88" i="13"/>
  <c r="E88" i="13"/>
  <c r="G87" i="13"/>
  <c r="F87" i="13"/>
  <c r="E87" i="13"/>
  <c r="G80" i="13"/>
  <c r="G79" i="13"/>
  <c r="E79" i="13"/>
  <c r="G78" i="13"/>
  <c r="E78" i="13"/>
  <c r="G77" i="13"/>
  <c r="E77" i="13"/>
  <c r="G76" i="13"/>
  <c r="E76" i="13"/>
  <c r="G75" i="13"/>
  <c r="E75" i="13"/>
  <c r="G74" i="13"/>
  <c r="E74" i="13"/>
  <c r="G73" i="13"/>
  <c r="E73" i="13"/>
  <c r="G72" i="13"/>
  <c r="E72" i="13"/>
  <c r="G71" i="13"/>
  <c r="E71" i="13"/>
  <c r="G70" i="13"/>
  <c r="E70" i="13"/>
  <c r="B59" i="13"/>
  <c r="L55" i="13"/>
  <c r="L50" i="13"/>
  <c r="I36" i="13" s="1"/>
  <c r="I37" i="13" s="1"/>
  <c r="B47" i="13"/>
  <c r="B37" i="13"/>
  <c r="I26" i="13"/>
  <c r="I21" i="13"/>
  <c r="I19" i="13"/>
  <c r="I15" i="13"/>
  <c r="I14" i="13"/>
  <c r="I13" i="13"/>
  <c r="I12" i="13"/>
  <c r="I11" i="13"/>
  <c r="D109" i="12"/>
  <c r="C109" i="12"/>
  <c r="B109" i="12"/>
  <c r="E108" i="12"/>
  <c r="E107" i="12"/>
  <c r="E106" i="12"/>
  <c r="E105" i="12"/>
  <c r="E104" i="12"/>
  <c r="G97" i="12"/>
  <c r="G96" i="12"/>
  <c r="F96" i="12"/>
  <c r="E96" i="12"/>
  <c r="G95" i="12"/>
  <c r="F95" i="12"/>
  <c r="E95" i="12"/>
  <c r="G94" i="12"/>
  <c r="F94" i="12"/>
  <c r="E94" i="12"/>
  <c r="G93" i="12"/>
  <c r="F93" i="12"/>
  <c r="E93" i="12"/>
  <c r="G92" i="12"/>
  <c r="F92" i="12"/>
  <c r="E92" i="12"/>
  <c r="G91" i="12"/>
  <c r="F91" i="12"/>
  <c r="E91" i="12"/>
  <c r="G90" i="12"/>
  <c r="F90" i="12"/>
  <c r="E90" i="12"/>
  <c r="G89" i="12"/>
  <c r="F89" i="12"/>
  <c r="E89" i="12"/>
  <c r="G88" i="12"/>
  <c r="F88" i="12"/>
  <c r="E88" i="12"/>
  <c r="G87" i="12"/>
  <c r="F87" i="12"/>
  <c r="E87" i="12"/>
  <c r="G80" i="12"/>
  <c r="G79" i="12"/>
  <c r="E79" i="12"/>
  <c r="G78" i="12"/>
  <c r="E78" i="12"/>
  <c r="G77" i="12"/>
  <c r="E77" i="12"/>
  <c r="G76" i="12"/>
  <c r="E76" i="12"/>
  <c r="G75" i="12"/>
  <c r="E75" i="12"/>
  <c r="G74" i="12"/>
  <c r="E74" i="12"/>
  <c r="G73" i="12"/>
  <c r="E73" i="12"/>
  <c r="G72" i="12"/>
  <c r="E72" i="12"/>
  <c r="G71" i="12"/>
  <c r="E71" i="12"/>
  <c r="G70" i="12"/>
  <c r="E70" i="12"/>
  <c r="B59" i="12"/>
  <c r="L55" i="12"/>
  <c r="L50" i="12"/>
  <c r="I36" i="12" s="1"/>
  <c r="I37" i="12" s="1"/>
  <c r="B47" i="12"/>
  <c r="B37" i="12"/>
  <c r="I26" i="12"/>
  <c r="I21" i="12"/>
  <c r="I19" i="12"/>
  <c r="I15" i="12"/>
  <c r="I14" i="12"/>
  <c r="I13" i="12"/>
  <c r="I12" i="12"/>
  <c r="I11" i="12"/>
  <c r="D109" i="11"/>
  <c r="C109" i="11"/>
  <c r="B109" i="11"/>
  <c r="E108" i="11"/>
  <c r="E107" i="11"/>
  <c r="E106" i="11"/>
  <c r="E105" i="11"/>
  <c r="E104" i="11"/>
  <c r="G97" i="11"/>
  <c r="G96" i="11"/>
  <c r="F96" i="11"/>
  <c r="E96" i="11"/>
  <c r="G95" i="11"/>
  <c r="F95" i="11"/>
  <c r="E95" i="11"/>
  <c r="G94" i="11"/>
  <c r="F94" i="11"/>
  <c r="E94" i="11"/>
  <c r="G93" i="11"/>
  <c r="F93" i="11"/>
  <c r="E93" i="11"/>
  <c r="G92" i="11"/>
  <c r="F92" i="11"/>
  <c r="E92" i="11"/>
  <c r="G91" i="11"/>
  <c r="F91" i="11"/>
  <c r="E91" i="11"/>
  <c r="G90" i="11"/>
  <c r="F90" i="11"/>
  <c r="E90" i="11"/>
  <c r="G89" i="11"/>
  <c r="F89" i="11"/>
  <c r="E89" i="11"/>
  <c r="G88" i="11"/>
  <c r="F88" i="11"/>
  <c r="E88" i="11"/>
  <c r="G87" i="11"/>
  <c r="F87" i="11"/>
  <c r="E87" i="11"/>
  <c r="G80" i="11"/>
  <c r="G79" i="11"/>
  <c r="E79" i="11"/>
  <c r="G78" i="11"/>
  <c r="E78" i="11"/>
  <c r="G77" i="11"/>
  <c r="E77" i="11"/>
  <c r="G76" i="11"/>
  <c r="E76" i="11"/>
  <c r="G75" i="11"/>
  <c r="E75" i="11"/>
  <c r="G74" i="11"/>
  <c r="E74" i="11"/>
  <c r="G73" i="11"/>
  <c r="E73" i="11"/>
  <c r="G72" i="11"/>
  <c r="E72" i="11"/>
  <c r="G71" i="11"/>
  <c r="E71" i="11"/>
  <c r="G70" i="11"/>
  <c r="E70" i="11"/>
  <c r="B59" i="11"/>
  <c r="L55" i="11"/>
  <c r="L50" i="11"/>
  <c r="I36" i="11" s="1"/>
  <c r="I37" i="11" s="1"/>
  <c r="B47" i="11"/>
  <c r="B37" i="11"/>
  <c r="I26" i="11"/>
  <c r="I21" i="11"/>
  <c r="I19" i="11"/>
  <c r="I15" i="11"/>
  <c r="I14" i="11"/>
  <c r="I13" i="11"/>
  <c r="I12" i="11"/>
  <c r="I11" i="11"/>
  <c r="I15" i="4"/>
  <c r="I21" i="4"/>
  <c r="I17" i="15" l="1"/>
  <c r="I11" i="15"/>
  <c r="B63" i="11"/>
  <c r="B63" i="12"/>
  <c r="B63" i="14"/>
  <c r="B63" i="13"/>
  <c r="F80" i="13"/>
  <c r="I17" i="13" s="1"/>
  <c r="E109" i="14"/>
  <c r="B22" i="14" s="1"/>
  <c r="I22" i="14" s="1"/>
  <c r="E97" i="12"/>
  <c r="B18" i="12" s="1"/>
  <c r="F80" i="11"/>
  <c r="I17" i="11" s="1"/>
  <c r="F97" i="11"/>
  <c r="I18" i="11" s="1"/>
  <c r="E97" i="13"/>
  <c r="B18" i="13" s="1"/>
  <c r="E80" i="13"/>
  <c r="B17" i="13" s="1"/>
  <c r="E97" i="14"/>
  <c r="B18" i="14" s="1"/>
  <c r="E80" i="12"/>
  <c r="B17" i="12" s="1"/>
  <c r="E109" i="13"/>
  <c r="B22" i="13" s="1"/>
  <c r="I22" i="13" s="1"/>
  <c r="F97" i="14"/>
  <c r="I18" i="14" s="1"/>
  <c r="E80" i="11"/>
  <c r="B17" i="11" s="1"/>
  <c r="F97" i="12"/>
  <c r="I18" i="12" s="1"/>
  <c r="E109" i="12"/>
  <c r="B22" i="12" s="1"/>
  <c r="I22" i="12" s="1"/>
  <c r="F97" i="13"/>
  <c r="I18" i="13" s="1"/>
  <c r="E97" i="11"/>
  <c r="B18" i="11" s="1"/>
  <c r="E109" i="11"/>
  <c r="B22" i="11" s="1"/>
  <c r="I22" i="11" s="1"/>
  <c r="F80" i="12"/>
  <c r="I17" i="12" s="1"/>
  <c r="E80" i="14"/>
  <c r="B17" i="14" s="1"/>
  <c r="F80" i="14"/>
  <c r="I17" i="14" s="1"/>
  <c r="K44" i="13"/>
  <c r="I6" i="14"/>
  <c r="K44" i="12"/>
  <c r="K44" i="11"/>
  <c r="I16" i="11" l="1"/>
  <c r="I16" i="13"/>
  <c r="I16" i="14"/>
  <c r="B16" i="12"/>
  <c r="B16" i="13"/>
  <c r="B16" i="11"/>
  <c r="B16" i="14"/>
  <c r="B23" i="14" s="1"/>
  <c r="I16" i="12"/>
  <c r="B23" i="11" l="1"/>
  <c r="B28" i="11" s="1"/>
  <c r="B30" i="11" s="1"/>
  <c r="C30" i="11" s="1"/>
  <c r="B23" i="12"/>
  <c r="B28" i="12" s="1"/>
  <c r="B30" i="12" s="1"/>
  <c r="C30" i="12" s="1"/>
  <c r="B23" i="13"/>
  <c r="B28" i="13" s="1"/>
  <c r="B30" i="13" s="1"/>
  <c r="C30" i="13" s="1"/>
  <c r="I23" i="13"/>
  <c r="I28" i="13" s="1"/>
  <c r="I23" i="11"/>
  <c r="I28" i="11" s="1"/>
  <c r="I23" i="12"/>
  <c r="I28" i="12" s="1"/>
  <c r="B28" i="14"/>
  <c r="B30" i="14" s="1"/>
  <c r="C30" i="14" s="1"/>
  <c r="I12" i="14"/>
  <c r="I23" i="14" s="1"/>
  <c r="I28" i="14" l="1"/>
  <c r="I30" i="14" s="1"/>
  <c r="A64" i="14" s="1"/>
  <c r="I30" i="12"/>
  <c r="A64" i="12" s="1"/>
  <c r="I32" i="12"/>
  <c r="I32" i="11"/>
  <c r="I30" i="11"/>
  <c r="A64" i="11" s="1"/>
  <c r="I32" i="13"/>
  <c r="I30" i="13"/>
  <c r="A64" i="13" s="1"/>
  <c r="I32" i="14" l="1"/>
  <c r="G97" i="4"/>
  <c r="G96" i="4"/>
  <c r="F96" i="4"/>
  <c r="E96" i="4"/>
  <c r="G95" i="4"/>
  <c r="F95" i="4"/>
  <c r="E95" i="4"/>
  <c r="G94" i="4"/>
  <c r="F94" i="4"/>
  <c r="E94" i="4"/>
  <c r="G93" i="4"/>
  <c r="F93" i="4"/>
  <c r="E93" i="4"/>
  <c r="G92" i="4"/>
  <c r="F92" i="4"/>
  <c r="E92" i="4"/>
  <c r="G91" i="4"/>
  <c r="F91" i="4"/>
  <c r="E91" i="4"/>
  <c r="G90" i="4"/>
  <c r="F90" i="4"/>
  <c r="E90" i="4"/>
  <c r="G89" i="4"/>
  <c r="F89" i="4"/>
  <c r="E89" i="4"/>
  <c r="G88" i="4"/>
  <c r="F88" i="4"/>
  <c r="E88" i="4"/>
  <c r="G87" i="4"/>
  <c r="F87" i="4"/>
  <c r="E87" i="4"/>
  <c r="G80" i="4"/>
  <c r="G79" i="4"/>
  <c r="E79" i="4"/>
  <c r="G78" i="4"/>
  <c r="E78" i="4"/>
  <c r="G77" i="4"/>
  <c r="E77" i="4"/>
  <c r="G76" i="4"/>
  <c r="E76" i="4"/>
  <c r="G75" i="4"/>
  <c r="E75" i="4"/>
  <c r="G74" i="4"/>
  <c r="E74" i="4"/>
  <c r="G73" i="4"/>
  <c r="E73" i="4"/>
  <c r="G72" i="4"/>
  <c r="E72" i="4"/>
  <c r="G71" i="4"/>
  <c r="E71" i="4"/>
  <c r="G70" i="4"/>
  <c r="E70" i="4"/>
  <c r="E80" i="4" l="1"/>
  <c r="F97" i="4"/>
  <c r="F80" i="4"/>
  <c r="E97" i="4"/>
  <c r="L55" i="4"/>
  <c r="L50" i="4"/>
  <c r="I36" i="4" l="1"/>
  <c r="I32" i="15" s="1"/>
  <c r="I33" i="15" s="1"/>
  <c r="I18" i="4"/>
  <c r="I14" i="15" s="1"/>
  <c r="I37" i="4" l="1"/>
  <c r="I19" i="4" l="1"/>
  <c r="I15" i="15" s="1"/>
  <c r="I14" i="4"/>
  <c r="I10" i="15" s="1"/>
  <c r="I13" i="4"/>
  <c r="I9" i="15" s="1"/>
  <c r="I11" i="4"/>
  <c r="I7" i="15" s="1"/>
  <c r="B109" i="4"/>
  <c r="C109" i="4"/>
  <c r="D109" i="4"/>
  <c r="E105" i="4"/>
  <c r="E106" i="4"/>
  <c r="E107" i="4"/>
  <c r="E108" i="4"/>
  <c r="E104" i="4"/>
  <c r="I17" i="4"/>
  <c r="I13" i="15" s="1"/>
  <c r="B6" i="4"/>
  <c r="K44" i="4" s="1"/>
  <c r="I6" i="4" l="1"/>
  <c r="I16" i="4"/>
  <c r="E109" i="4"/>
  <c r="B22" i="4" s="1"/>
  <c r="B18" i="4"/>
  <c r="B14" i="15" s="1"/>
  <c r="B17" i="4"/>
  <c r="B13" i="15" s="1"/>
  <c r="I12" i="15" l="1"/>
  <c r="I22" i="4"/>
  <c r="I18" i="15" s="1"/>
  <c r="B18" i="15"/>
  <c r="B16" i="4"/>
  <c r="B12" i="15" l="1"/>
  <c r="B23" i="4"/>
  <c r="B28" i="4" s="1"/>
  <c r="B24" i="15" s="1"/>
  <c r="I12" i="4"/>
  <c r="I23" i="4" s="1"/>
  <c r="B19" i="15" l="1"/>
  <c r="I19" i="15"/>
  <c r="I8" i="15"/>
  <c r="I26" i="4"/>
  <c r="B5" i="4"/>
  <c r="I5" i="4" s="1"/>
  <c r="I28" i="4" l="1"/>
  <c r="I30" i="4" s="1"/>
  <c r="A64" i="4" s="1"/>
  <c r="I22" i="15"/>
  <c r="I24" i="15" s="1"/>
  <c r="I32" i="4" l="1"/>
  <c r="I28" i="15"/>
  <c r="I26" i="15"/>
  <c r="B37" i="4"/>
  <c r="B33" i="15" s="1"/>
  <c r="B47" i="4" l="1"/>
  <c r="B59" i="4"/>
  <c r="B53" i="15" s="1"/>
  <c r="B41" i="15" l="1"/>
  <c r="B63" i="4"/>
  <c r="B57" i="15" s="1"/>
  <c r="B30" i="4" l="1"/>
  <c r="B26" i="15" s="1"/>
  <c r="C26" i="15" s="1"/>
  <c r="C30" i="4" l="1"/>
</calcChain>
</file>

<file path=xl/sharedStrings.xml><?xml version="1.0" encoding="utf-8"?>
<sst xmlns="http://schemas.openxmlformats.org/spreadsheetml/2006/main" count="897" uniqueCount="185">
  <si>
    <t>70 – Vente de produits finis, de marchandises, prestations de services</t>
  </si>
  <si>
    <t>73 – Dotations et produits de tarification</t>
  </si>
  <si>
    <t>75 – Autres produits de gestion courante</t>
  </si>
  <si>
    <t xml:space="preserve">   758 Dons manuels - Mécénat</t>
  </si>
  <si>
    <t>RESSOURCES PROPRES AFFECTEES AU PROJET</t>
  </si>
  <si>
    <t>Commentaire / justification</t>
  </si>
  <si>
    <t>Autres charges de personnel</t>
  </si>
  <si>
    <t>74 – Subventions</t>
  </si>
  <si>
    <t>CHARGES - DEPENSES</t>
  </si>
  <si>
    <t>PRODUITS - RECETTES</t>
  </si>
  <si>
    <t>TOTAL DES CHARGES - DEPENSES DIRECTES</t>
  </si>
  <si>
    <t>TOTAL DES CHARGES INDIRECTES</t>
  </si>
  <si>
    <t>TOTAL GENERAL DES CHARGES - DEPENSES</t>
  </si>
  <si>
    <t>CHARGES DIRECTES (en €)</t>
  </si>
  <si>
    <t xml:space="preserve">  CHARGES INDIRECTES REPARTIES AFFECTEES AU PROJET (FRAIS DE GESTION ET DE STRUCTURE) (en €)</t>
  </si>
  <si>
    <t>I - DEPENSES DU PROJET</t>
  </si>
  <si>
    <t>Total du Projet</t>
  </si>
  <si>
    <t>TOTAL</t>
  </si>
  <si>
    <t>III - RECETTES DU PROJET</t>
  </si>
  <si>
    <t>Vérification équilibre financier du projet</t>
  </si>
  <si>
    <t xml:space="preserve">   Office français de la biodiversité (OFB)</t>
  </si>
  <si>
    <t xml:space="preserve">   Etat : détailler le(s) ministère(s), directions ou services déconcentrés sollicités</t>
  </si>
  <si>
    <t xml:space="preserve">   Etablissements publics nationaux (EPA, EPIC, EPST, EPSCP, etc.) et GIP: détailler les éblissements sollicités</t>
  </si>
  <si>
    <t>Commentaire / justification des recettes prévisionnelles et préciser si financement acquis ou sollicité</t>
  </si>
  <si>
    <t xml:space="preserve">   Communes et groupements de communes (communautés de communes ou d’agglomérations): détailler les financements sollicités</t>
  </si>
  <si>
    <t xml:space="preserve">   Conseils Régionaux</t>
  </si>
  <si>
    <t xml:space="preserve">   Conseils Départementaux</t>
  </si>
  <si>
    <t xml:space="preserve">   Etablissements publics locaux (détailler les financements sollicités</t>
  </si>
  <si>
    <t xml:space="preserve">   Fonds européens (FSE, FEDER, LIFE, FEADER, HORIZON, etc)</t>
  </si>
  <si>
    <t>Mise à disposition gratuite de biens et services</t>
  </si>
  <si>
    <t>Libellé de l'emploi</t>
  </si>
  <si>
    <t>Libellé du bien ou de l'équipement acquis spécialement pour le projet</t>
  </si>
  <si>
    <t>Coût prévisionnel d'acquisition</t>
  </si>
  <si>
    <t>Evaluation du coût d'amortissement sur le projet</t>
  </si>
  <si>
    <t>Valorisation des contribution volontaires en nature (en €)</t>
  </si>
  <si>
    <t>RESSOURCES DIRECTES (en €)</t>
  </si>
  <si>
    <t>https://www.ofb.gouv.fr/documentation/programme-dintervention-2023-2025</t>
  </si>
  <si>
    <t xml:space="preserve">   Etat : MTECT (adm. centrale ou DREAL)</t>
  </si>
  <si>
    <t xml:space="preserve">   756. Cotisations et autre autofinancement</t>
  </si>
  <si>
    <t>Conseil au remplissage</t>
  </si>
  <si>
    <t>Action 1</t>
  </si>
  <si>
    <t>Evaluation des dépenses de rémunération brut + charges sur le projet</t>
  </si>
  <si>
    <t>Nom du projet:</t>
  </si>
  <si>
    <t>Demandeur 2:</t>
  </si>
  <si>
    <t>Demandeur 3:</t>
  </si>
  <si>
    <t>Demandeur 4:</t>
  </si>
  <si>
    <t>Demandeur 5:</t>
  </si>
  <si>
    <t>Dates du projet:</t>
  </si>
  <si>
    <t>Début:</t>
  </si>
  <si>
    <t>Fin:</t>
  </si>
  <si>
    <t>Identité du projet</t>
  </si>
  <si>
    <t>A compléter par le demandeur</t>
  </si>
  <si>
    <t xml:space="preserve">   Aides privées (fondation, entreprise)</t>
  </si>
  <si>
    <t>PROJET
(à compléter en lien avec la Fiche projet)</t>
  </si>
  <si>
    <t>Statut jurdique [menu déroulant]</t>
  </si>
  <si>
    <t xml:space="preserve">Les dépenses liées aux moyens et opérations de communications utilisés pour faire connaître le projet : frais d’annonces, d’imprimés, d’insertion, de catalogues et de publications diverses. Frais engagés pour les colloques, séminaires, expositions, etc.. </t>
  </si>
  <si>
    <t>Prestations externalisées dans le cadre de la réalisation du projet</t>
  </si>
  <si>
    <t>Charges de personnel marginales telles que des indemnités versées à un stagiaire</t>
  </si>
  <si>
    <t xml:space="preserve">Subventions attribuées par le demandeur dans le cadre du Projet à d’autres entités à but non lucratif </t>
  </si>
  <si>
    <t xml:space="preserve">Prise en compte de l’usure des biens du demandeur acquis pour le Projet et inscrits à l’actif du bilan. Elle se calcule en fonction du prix d’achat et de sa durée d'utilisation. </t>
  </si>
  <si>
    <t xml:space="preserve">Marchandises stockées ou non, revendues en l’état par le demandeur sur le Projet. Exemple : vente d’articles aux couleurs / au profit du Projet (T-shirts, maillots, cabas, etc.)  </t>
  </si>
  <si>
    <t xml:space="preserve">Services rendus et « facturés » par le demandeur dans le cadre du Projet à des tiers, des bénéficiaires, des adhérents, etc. </t>
  </si>
  <si>
    <t xml:space="preserve">Subventions privées ne relevant pas des dons ni du mécénat d’entreprises ; par exemple fonds provenant d’une fondation. </t>
  </si>
  <si>
    <t>Pour pouvoir compléter ces données, le règlement comptable n°2018-06 précise que les éléments de valorisation (méthode, montant) doivent figurer soit dans l'annexe aux comptes annuels (composés du bilan du compte de résultat et de l’annexe), soit « au pied » du compte de résultat dans les comptes annuels</t>
  </si>
  <si>
    <t>SOMME</t>
  </si>
  <si>
    <t>Art. Prog. Intervention OFB concernés</t>
  </si>
  <si>
    <t>11,12,13,14</t>
  </si>
  <si>
    <t>9, 10</t>
  </si>
  <si>
    <t>date de réalisation du projet</t>
  </si>
  <si>
    <t>Bénéficiaire</t>
  </si>
  <si>
    <t xml:space="preserve">-    Achats matières et fournitures (hors dépenses d'investissement immobilisées) =&gt; Biens (matières premières et fournitures achetées dans le but d’être transformées avant d’être revendues ou consommées) : fournitures de bureau, petits équipements, produits d’entretien, etc. Aussi les marchandises acquises pour la mise en œuvre d’un projet ou d’un événement particulier telles que des « goodies » ayant vocation à être revendus dans le cadre du financement projet. 
-    Autres fournitures (hors dépenses d'investissement immobilisées) =&gt; Fournitures ayant la caractéristiques de ne pas être stockables : gaz, électricité, carburant… </t>
  </si>
  <si>
    <t xml:space="preserve">-    Locations =&gt; Charges liées à l’usage d’un bien pour le projet  dont le demandeur n’est pas propriétaire : local, véhicule loué à l’année. Il s’agit des loyers versés au titre des locations immobilières ou mobilières et des charges du contrat de location, telles que les taxes locatives et les impôts éventuellement remboursés au bailleur/propriétaire. 
-    Entretien et réparation =&gt; Par exemple : travaux d’entretien, comme la rénovation des peintures, ou de réparation d’un véhicule, les frais de blanchissage et de nettoyage des locaux, etc. 
-    Assurance =&gt; Primes des contrats « multirisques » contre incendie, vandalisme, dégâts des eaux, vol, tempête, etc. pour les bâtiments et les biens ; des contrats des véhicules nécessaires à l’activité ; de responsabilité civile au profit du personnel, des bénévoles ou des résidents pour réparer les dommages qu’ils causent. 
-    Documentation =&gt; Dépenses d’abonnement à des publications spécialisées ou achats d’ouvrages par exemple. Préparation de  de colloques, séminaires, conférences. </t>
  </si>
  <si>
    <t>-    Rémunérations intermédiaires et honoraires =&gt; Honoraires ou indemnités versés à des tiers et pour lesquelles il n’y a pas versement de charges sociales. Sommes versées à des membres de professions libérales (avocats, experts comptables…) 
-    Services bancaires =&gt; Charges de rémunération d’un service bancaire telles que les frais sur l’émission d’un emprunt. Les intérêts payés sur un crédit sont des charges financières, et n’entrent pas dans cette catégorie.  (En principe non concerné et non-éligible pour les financements sur projet alloués par l'OFB)
- etc.</t>
  </si>
  <si>
    <t>Publicité, publications</t>
  </si>
  <si>
    <t>Déplacements, missions</t>
  </si>
  <si>
    <t>Prestations externaisées</t>
  </si>
  <si>
    <t>Autres services extérieurs (dont rémunérations intermédiaires et honoraires et services bancaires)</t>
  </si>
  <si>
    <t>renseigné à partir du détail ci-dessous</t>
  </si>
  <si>
    <t>Charges de personnel (64)</t>
  </si>
  <si>
    <t>Autres dépenses de fonctionnement (63 - 65 - 66 - 67 - 68 - 69)</t>
  </si>
  <si>
    <t>Subventions</t>
  </si>
  <si>
    <t>Autres produits - recettes (76 - 77 - 78 - 79)</t>
  </si>
  <si>
    <t xml:space="preserve">- 76 – Produits financiers =&gt; Revenus et intérêts des différents placements (Livret A, actions, valeurs mobilières de placement…). 
- 77 – Produits exceptionnels =&gt; Ne se rapportant pas à l’activité courante et normale du demandeur, et pour le Projet : libéralités reçues (donations entre vifs et legs testamentaires) ; prix de cession des immobilisations ; quote-part de subventions d’investissement virée au résultat de l’exercice 
- 78 – Reprises sur amortissements et provisions =&gt; Par exemple reprise d’une provision antérieurement passée en comptabilité et dont la charge devient certaine, effective et définitive. Ou reprise des amortissements lors de la vente d’un bien immobilisé inscrit à l’actif.  
- 79 – Transfert de charges =&gt; Le transfert de charges permet de neutraliser une charge d’exploitation comptabilisée en cours d’exercice, par exemple pour la rattacher à l’exercice suivant. </t>
  </si>
  <si>
    <t>Précision sur la dépense prévisionnelle</t>
  </si>
  <si>
    <t>IV DETAIL DES COUTS DE PERSONNEL AFFECTES AU PROJET</t>
  </si>
  <si>
    <t>IV-i - Emplois permanents partiellement affectés au projet</t>
  </si>
  <si>
    <t>Quotité de temps de travail  %</t>
  </si>
  <si>
    <t>Durée d'activité sur le projet (en mois)</t>
  </si>
  <si>
    <t>* = dépense de personnel / ETPT</t>
  </si>
  <si>
    <t>IV-ii - Emplois non-permanents directement recrutés sur le projet</t>
  </si>
  <si>
    <t>VI - Détail des dépenses d'investissement (acquisition de biens et d'équipements immobilisés)</t>
  </si>
  <si>
    <t>Durée d'amortissement du bien ou de l'équipement en années</t>
  </si>
  <si>
    <t>Conseil au remplissage des dépenses et recettes du projet</t>
  </si>
  <si>
    <t>CALCUL</t>
  </si>
  <si>
    <t>Les frais de gestion et de structure, qui recouvrent les dépenses qui ne sont pas déjà comptabilisées dans les dépenses directes de l’action ou du projet (par exemple : dépenses forfaitisées recouvrant des coûts d’environnement du personnel), sont éligibles dans la limite d’un plafond fixé à 15 % des dépenses des dépenses directes éligibles.</t>
  </si>
  <si>
    <t>Se référer aux articles 15 à 17 du programme d'intervention pour les couts éligibles
Les couts d'environnement figurent dans la rubrique frais de gestion et frais de structure (dépenses indirectes)
La durée d'activité sur le projet (en mois) doit être comprise dans la période d'éligibilité des dépenses</t>
  </si>
  <si>
    <t>IV-i - Emplois permanents partiellement affectés au projet
et
IV-ii - Emplois non-permanents directement recrutés sur le projet</t>
  </si>
  <si>
    <t>CALCUL Si la durée du projet est supérieure à la durée d'amortissement, le coût retenu est plafonné au coût d'acquisition</t>
  </si>
  <si>
    <t>La durée d'amortissement du bien ou de l'équipement en années dépend des options comptables du demandeur.</t>
  </si>
  <si>
    <t>Durée d'usage sur le projet (en mois)</t>
  </si>
  <si>
    <t>La durée d'usage du matériel dans le cadre du projet ne peut pas exceder la durée du projet (correspondant à la période d'éligibilité des dépenses)</t>
  </si>
  <si>
    <t>Le montant des dépenses indiqué intègre ou non la TVA en fonction du statut fiscal du bénéficiaire.
La TVA peut être intégrée aux coûts supportés par le bénéficiaire uniquement si elle n'est pas récupérable auprès de l’État.
Si les coûts présentés intègrent de la TVA, une attestation de non récupération de la TVA doit être fournie.</t>
  </si>
  <si>
    <t>15, 16, 17</t>
  </si>
  <si>
    <t>Intitulé du poste ou catégorie d'emploi</t>
  </si>
  <si>
    <t>Proportion du temps de l'agent consacré au projet, ce pourcentage doit prendre en compte la mobilisation du temps de l'agent pour le projet (complet/partiel) =&gt; préciser la quotité en %</t>
  </si>
  <si>
    <t>Montant en euro</t>
  </si>
  <si>
    <t>21, 22</t>
  </si>
  <si>
    <t>- 63 – Impôts et taxes =&gt; par exemple : taxe d’habitation (pour les seuls locaux non accessibles « au public ») ; Taxe foncière sur les biens possédés par le demandeur (UNIQUEMENT pour ce qui concerne directement le projet)
- 65 – Autres charges directes de gestion courante (65) =&gt; Redevance pour concession brevets; pertes sur créances irrécouvrables (subventions acquises annulées, factures clients impayées), 
- 66 – Charges financières =&gt; Les intérêts d’emprunt pour le Projet. Cela inclut également les pénalités de retard dans le paiement des échéances d’un crédit le cas échéant.
- 67 – Charges exceptionnelles
- 68 – Provisions et engagements à réaliser sur ressources affectées =&gt; Report en fonds dédiés : partie des ressources affectées reçues au cours de l’exercice et non utilisées en fin d’exercice.
- 69 – Impôts sur les bénéfices (IS) ; Participation des salariés =&gt; Impôt sur les bénéfices pour les demandeurs qui y sont soumis, y compris au taux réduit. Participation des salariés aux résultats (En principe non concerné et non-éligible pour les financements sur projet alloués par l'OFB)
 - etc.</t>
  </si>
  <si>
    <t>Rémunération des personnels permanent partiellement affecté au projet - salaire brut + charges</t>
  </si>
  <si>
    <t>Rémunération des personnels non-permanent directement recruté pour le projet- salaire brut + charges</t>
  </si>
  <si>
    <r>
      <t xml:space="preserve">11,12,13,14 + </t>
    </r>
    <r>
      <rPr>
        <b/>
        <u/>
        <sz val="8"/>
        <rFont val="Calibri"/>
        <family val="2"/>
        <scheme val="minor"/>
      </rPr>
      <t>18</t>
    </r>
  </si>
  <si>
    <r>
      <t xml:space="preserve">Rémunération principale brute des personnels, indemnités pour heures supplémentaires, congés payés, primes, indemnités et avantages divers + Cotisations sociales versées par le demandeur en tant qu’employeur à l’URSSAF, aux mutuelles, aux caisses de retraites, à Pôle Emploi et aux autres organismes sociaux.
</t>
    </r>
    <r>
      <rPr>
        <b/>
        <sz val="8"/>
        <rFont val="Calibri"/>
        <family val="2"/>
        <scheme val="minor"/>
      </rPr>
      <t>Renseignement automatique depuis le détail fourni plus bas.</t>
    </r>
  </si>
  <si>
    <r>
      <t xml:space="preserve">11,12,13,14 </t>
    </r>
    <r>
      <rPr>
        <b/>
        <u/>
        <sz val="8"/>
        <rFont val="Calibri"/>
        <family val="2"/>
        <scheme val="minor"/>
      </rPr>
      <t>+ 15,16,17</t>
    </r>
  </si>
  <si>
    <t>Temps de bénévole valorisé</t>
  </si>
  <si>
    <r>
      <t xml:space="preserve">II - CONTRIBUTIONS VOLONTAIRES EN NATURE MOBILISEES SUR LE PROJET
</t>
    </r>
    <r>
      <rPr>
        <b/>
        <sz val="14"/>
        <color theme="1"/>
        <rFont val="Calibri"/>
        <family val="2"/>
        <scheme val="minor"/>
      </rPr>
      <t>(pour mémoire et exclusivement pour les associations remplissant les conditions)</t>
    </r>
  </si>
  <si>
    <r>
      <t xml:space="preserve">IV DETAIL DES COUTS DE PERSONNEL AFFECTES AU PROJET
</t>
    </r>
    <r>
      <rPr>
        <b/>
        <sz val="14"/>
        <color theme="1"/>
        <rFont val="Calibri"/>
        <family val="2"/>
        <scheme val="minor"/>
      </rPr>
      <t>(personnel permanent et non permanent)</t>
    </r>
  </si>
  <si>
    <r>
      <t xml:space="preserve">VI - Détail des dépenses d'investissement
</t>
    </r>
    <r>
      <rPr>
        <b/>
        <sz val="14"/>
        <color theme="1"/>
        <rFont val="Calibri"/>
        <family val="2"/>
        <scheme val="minor"/>
      </rPr>
      <t>(acquisition de biens et d'équipements immobilisés)</t>
    </r>
  </si>
  <si>
    <t>Cadre réservé à l'OFB</t>
  </si>
  <si>
    <t>Détermination des dépenses éligibles à une aide de l'OFB</t>
  </si>
  <si>
    <t>Commentaires et précisions sur les moyens permanents mobilisés à porter à connaissance de l'OFB</t>
  </si>
  <si>
    <t>Commentaires et précisions sur les moyens non permanents mobilisés à porter à connaissance de l'OFB</t>
  </si>
  <si>
    <t xml:space="preserve">II - CONTRIBUTIONS VOLONTAIRES EN NATURE MOBILISEES SUR LE PROJET
</t>
  </si>
  <si>
    <t>non</t>
  </si>
  <si>
    <t>lien vers le programme d'intervention OFB</t>
  </si>
  <si>
    <t>Prestations externalisées</t>
  </si>
  <si>
    <t xml:space="preserve">   Conseils régionaux</t>
  </si>
  <si>
    <t xml:space="preserve">   Conseils départementaux</t>
  </si>
  <si>
    <t>RESSOURCES AFFECTEES AU PROJET</t>
  </si>
  <si>
    <t xml:space="preserve">   Etat autres ministères : détailler le(s) ministère(s), directions ou services déconcentrés sollicités</t>
  </si>
  <si>
    <t>Rémunération des personnels non-permanent spécialement recruté et/ou totalement ou partiellement affecté au projet - salaire brut + charges</t>
  </si>
  <si>
    <t>Subventions données</t>
  </si>
  <si>
    <t>Estimation Dépense éligible (RESERVE OFB)</t>
  </si>
  <si>
    <t>Commentaires et précisions sur les biens et équipements acquis pour le projet à porter à connaissance de l'OFB</t>
  </si>
  <si>
    <t>oui</t>
  </si>
  <si>
    <t>Paramétrage du plafond de déplacements</t>
  </si>
  <si>
    <t>Pramétrage du plafond de personnel permanent</t>
  </si>
  <si>
    <t>Rappel du statut juridique</t>
  </si>
  <si>
    <t>Personnel permanent éligible</t>
  </si>
  <si>
    <t>Paramétrage du plafond des frais de gestion et frais de structure</t>
  </si>
  <si>
    <t>Paramétrage  de la prise en compte de la valorisation du temps de bénévolat</t>
  </si>
  <si>
    <t xml:space="preserve">Le bénéficiaire est une association </t>
  </si>
  <si>
    <t>Le bénéficiaire justifie la méthode de calcul de la valorisation du bénévolat</t>
  </si>
  <si>
    <t>La valorisaton du temps de bénévolat est prise en compte</t>
  </si>
  <si>
    <t>rémunération plafonnée</t>
  </si>
  <si>
    <t>établissement public national</t>
  </si>
  <si>
    <t>Taux d'aide OFB/assiette éligible</t>
  </si>
  <si>
    <t>Niveau de rémunération annuelle brute + charges patronales à temps complet *</t>
  </si>
  <si>
    <t>Niveau de rémunération annuelle brute + charges patronales à temps complet*</t>
  </si>
  <si>
    <t>subventions données éligibles</t>
  </si>
  <si>
    <t xml:space="preserve">Frais de déplacements ou de missions des salariés, volontaires et bénévoles : restaurant, hôtel, péage, indemnités kilométriques, etc. </t>
  </si>
  <si>
    <t xml:space="preserve">   Fonds européens (FSE, FEDER, LIFE, FEADER, HORIZON, etc). Détailler les financements sollicités</t>
  </si>
  <si>
    <t>Autres concours publics</t>
  </si>
  <si>
    <t>Organismes sociaux (Caf, etc. détailler) 
   Agence de services et de paiement (emplois aidés)</t>
  </si>
  <si>
    <t>Autres recettes (76 - 77 - 78 - 79)</t>
  </si>
  <si>
    <t>RECETTES</t>
  </si>
  <si>
    <t>DEPENSES</t>
  </si>
  <si>
    <t>DÉPENSES DIRECTES (en €)</t>
  </si>
  <si>
    <t>TOTAL DES DÉPENSES DIRECTES</t>
  </si>
  <si>
    <t>Quotité d'activité dédiée au projet %</t>
  </si>
  <si>
    <t>cellule à renseigner</t>
  </si>
  <si>
    <t>cellule à renseignement automatique</t>
  </si>
  <si>
    <t>74 – Subventions reçues/sollicitées</t>
  </si>
  <si>
    <t xml:space="preserve">   Etablissements publics nationaux (EPA, EPIC, EPST, EPSCP, etc.) et GIP: détailler les éblissements sollicités
  Les financements des agences de l'eau ne sont pas cumulables avec ceux de l'OFB</t>
  </si>
  <si>
    <t>Valorisation des contributions volontaires en nature (en €)</t>
  </si>
  <si>
    <t>TOTAL de la valorisation des contributions volontaires</t>
  </si>
  <si>
    <t>* Pour mémoire et exclusivement pour les associations remplissant les conditions - voir art. 19 et 20 Programme d'intervention OFB</t>
  </si>
  <si>
    <t>Calcul de l'aide plafond par rapport à l'assiette éligible en fonction du taux d'aide indiqué ci après</t>
  </si>
  <si>
    <t>contributions volontaires prises en compte</t>
  </si>
  <si>
    <t xml:space="preserve">Paramétrage des plafonds de financement par l'OFB </t>
  </si>
  <si>
    <t>Montant de la dépense de personnel par ETPT (c’est-à-dire pour l'emploi à temps plein sur 12 mois)
Les dépenses de personnel retenues sont la part des salaires et charges salariales et patronales (y compris les éventuels impôts et taxes directement proportionnels aux salaires versés) des salariés intervenant directement dans la réalisation du projet ou du programme d’actions, ainsi que les autres avantages liés à l’emploi, sous réserve qu’ils soient rendus obligatoires par la loi ou les règlements et dans la limite de la seule part prise en charge par l’employeur (comme par exemple la participation de l’employeur aux frais de transport public, la participation de l’employeur à la complémentaire santé).
Les dépenses de personnel ainsi retenues n’incluent pas les coûts d’environnement, relevant des dépenses indirectes (cf. Article 24).
L’évaluation de ces dépenses peut être basée sur le coût direct réel, ou sur un coût standard moyen défini dans le cadre d’une comptabilité analytique contrôlable, sous réserve que le coût salarial ainsi appliqué au personnel mobilisé ne s’écarte pas de plus de 10 % du coût réel direct calculé sur la base de la rémunération individuelle de chacune des salariés intervenant directement dans la réalisation du projet ou du programme d’actions.</t>
  </si>
  <si>
    <t>Services extérieurs (61 et 62)</t>
  </si>
  <si>
    <t>Acquisition de petits matériels et fournitures (hors dépenses d'investissement immobilisées) - Achats (60)</t>
  </si>
  <si>
    <t>Autres dépenses diverses - à préciser (63 - 65 - 66 - 67 - 68 - 69)</t>
  </si>
  <si>
    <t>Dépenses d'investissement (dépenses d'équipement immobilisées - uniquement amortissement) (68)</t>
  </si>
  <si>
    <t>Autres charges de gestion courante</t>
  </si>
  <si>
    <t>commentaire OFB</t>
  </si>
  <si>
    <t>Demandeur 1 :</t>
  </si>
  <si>
    <t>En cas de projet multi-partenarial, chaque demandeur doit remplir une fiche budget détaillé</t>
  </si>
  <si>
    <t>Synthèse du budget - tous bénéficiaires</t>
  </si>
  <si>
    <t xml:space="preserve">Renseignement automatique </t>
  </si>
  <si>
    <t>Travaux (hors dépenses d'investissement immobilisées)</t>
  </si>
  <si>
    <t>Dérogation déplacement à 20%</t>
  </si>
  <si>
    <t>Dérogation déplacement au-delà de 20%</t>
  </si>
  <si>
    <t>Taux plafond des déplacements</t>
  </si>
  <si>
    <t>Taux d'aide plafond du programme par rapport à l'assiette éligible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</si>
</sst>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 _€_-;\-* #,##0.00\ _€_-;_-* &quot;-&quot;??\ _€_-;_-@_-"/>
    <numFmt numFmtId="164" formatCode="_-* #,##0.00,_€_-;\-* #,##0.00,_€_-;_-* \-??\ _€_-;_-@_-"/>
  </numFmts>
  <fonts count="51"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u/>
      <sz val="11"/>
      <color theme="10"/>
      <name val="Calibri"/>
      <family val="2"/>
      <scheme val="minor"/>
    </font>
    <font>
      <b/>
      <sz val="10"/>
      <color theme="0"/>
      <name val="Calibri"/>
      <family val="2"/>
      <scheme val="minor"/>
    </font>
    <font>
      <b/>
      <i/>
      <sz val="11"/>
      <name val="Calibri"/>
      <family val="2"/>
      <scheme val="minor"/>
    </font>
    <font>
      <sz val="10"/>
      <color theme="1"/>
      <name val="Calibri"/>
      <family val="2"/>
      <scheme val="minor"/>
    </font>
    <font>
      <b/>
      <i/>
      <sz val="10"/>
      <color rgb="FF000080"/>
      <name val="Calibri"/>
      <family val="2"/>
      <scheme val="minor"/>
    </font>
    <font>
      <b/>
      <sz val="10"/>
      <color rgb="FF000066"/>
      <name val="Calibri"/>
      <family val="2"/>
      <scheme val="minor"/>
    </font>
    <font>
      <b/>
      <sz val="10"/>
      <name val="Calibri"/>
      <family val="2"/>
      <scheme val="minor"/>
    </font>
    <font>
      <sz val="10"/>
      <name val="Calibri"/>
      <family val="2"/>
      <scheme val="minor"/>
    </font>
    <font>
      <b/>
      <sz val="12"/>
      <color theme="0"/>
      <name val="Calibri"/>
      <family val="2"/>
      <scheme val="minor"/>
    </font>
    <font>
      <b/>
      <sz val="14"/>
      <color theme="1"/>
      <name val="Calibri"/>
      <family val="2"/>
      <scheme val="minor"/>
    </font>
    <font>
      <sz val="10"/>
      <color theme="0"/>
      <name val="Calibri"/>
      <family val="2"/>
      <scheme val="minor"/>
    </font>
    <font>
      <b/>
      <u/>
      <sz val="14"/>
      <color theme="1"/>
      <name val="Calibri"/>
      <family val="2"/>
      <scheme val="minor"/>
    </font>
    <font>
      <sz val="11"/>
      <color theme="0" tint="-0.499984740745262"/>
      <name val="Calibri"/>
      <family val="2"/>
      <scheme val="minor"/>
    </font>
    <font>
      <sz val="10"/>
      <name val="Arial"/>
      <family val="2"/>
    </font>
    <font>
      <sz val="11"/>
      <color rgb="FF000000"/>
      <name val="Calibri"/>
      <family val="2"/>
      <charset val="1"/>
    </font>
    <font>
      <b/>
      <i/>
      <sz val="11"/>
      <color theme="1"/>
      <name val="Calibri"/>
      <family val="2"/>
      <scheme val="minor"/>
    </font>
    <font>
      <i/>
      <sz val="11"/>
      <color theme="1"/>
      <name val="Calibri"/>
      <family val="2"/>
      <scheme val="minor"/>
    </font>
    <font>
      <sz val="8"/>
      <color rgb="FF000066"/>
      <name val="Calibri"/>
      <family val="2"/>
      <scheme val="minor"/>
    </font>
    <font>
      <b/>
      <sz val="8"/>
      <color rgb="FF000066"/>
      <name val="Calibri"/>
      <family val="2"/>
      <scheme val="minor"/>
    </font>
    <font>
      <sz val="8"/>
      <color theme="1"/>
      <name val="Calibri"/>
      <family val="2"/>
      <scheme val="minor"/>
    </font>
    <font>
      <sz val="8"/>
      <name val="Calibri"/>
      <family val="2"/>
      <scheme val="minor"/>
    </font>
    <font>
      <sz val="10"/>
      <color rgb="FFFF0000"/>
      <name val="Calibri"/>
      <family val="2"/>
      <scheme val="minor"/>
    </font>
    <font>
      <b/>
      <i/>
      <sz val="11"/>
      <color theme="0" tint="-0.499984740745262"/>
      <name val="Calibri"/>
      <family val="2"/>
      <scheme val="minor"/>
    </font>
    <font>
      <i/>
      <sz val="11"/>
      <color theme="0" tint="-0.499984740745262"/>
      <name val="Calibri"/>
      <family val="2"/>
      <scheme val="minor"/>
    </font>
    <font>
      <b/>
      <sz val="11"/>
      <name val="Calibri"/>
      <family val="2"/>
      <scheme val="minor"/>
    </font>
    <font>
      <sz val="11"/>
      <name val="Calibri"/>
      <family val="2"/>
      <scheme val="minor"/>
    </font>
    <font>
      <i/>
      <sz val="10"/>
      <color theme="1"/>
      <name val="Calibri"/>
      <family val="2"/>
      <scheme val="minor"/>
    </font>
    <font>
      <sz val="8"/>
      <color theme="0"/>
      <name val="Calibri"/>
      <family val="2"/>
      <scheme val="minor"/>
    </font>
    <font>
      <b/>
      <sz val="10"/>
      <color theme="1"/>
      <name val="Calibri"/>
      <family val="2"/>
      <scheme val="minor"/>
    </font>
    <font>
      <b/>
      <sz val="9"/>
      <name val="Calibri"/>
      <family val="2"/>
      <scheme val="minor"/>
    </font>
    <font>
      <b/>
      <sz val="9"/>
      <color rgb="FF000066"/>
      <name val="Calibri"/>
      <family val="2"/>
      <scheme val="minor"/>
    </font>
    <font>
      <b/>
      <i/>
      <sz val="11"/>
      <color rgb="FF000066"/>
      <name val="Calibri"/>
      <family val="2"/>
      <scheme val="minor"/>
    </font>
    <font>
      <b/>
      <u/>
      <sz val="8"/>
      <name val="Calibri"/>
      <family val="2"/>
      <scheme val="minor"/>
    </font>
    <font>
      <b/>
      <sz val="8"/>
      <name val="Calibri"/>
      <family val="2"/>
      <scheme val="minor"/>
    </font>
    <font>
      <b/>
      <sz val="14"/>
      <color rgb="FF000066"/>
      <name val="Calibri"/>
      <family val="2"/>
      <scheme val="minor"/>
    </font>
    <font>
      <b/>
      <sz val="20"/>
      <color rgb="FFFF0000"/>
      <name val="Calibri"/>
      <family val="2"/>
      <scheme val="minor"/>
    </font>
    <font>
      <sz val="9"/>
      <color theme="1"/>
      <name val="Calibri"/>
      <family val="2"/>
      <scheme val="minor"/>
    </font>
    <font>
      <b/>
      <sz val="20"/>
      <color theme="0" tint="-0.499984740745262"/>
      <name val="Calibri"/>
      <family val="2"/>
      <scheme val="minor"/>
    </font>
    <font>
      <b/>
      <sz val="10"/>
      <color rgb="FFFF0000"/>
      <name val="Calibri"/>
      <family val="2"/>
      <scheme val="minor"/>
    </font>
    <font>
      <b/>
      <sz val="12"/>
      <name val="Calibri"/>
      <family val="2"/>
      <scheme val="minor"/>
    </font>
    <font>
      <b/>
      <sz val="9"/>
      <color theme="1"/>
      <name val="Calibri"/>
      <family val="2"/>
      <scheme val="minor"/>
    </font>
    <font>
      <b/>
      <sz val="12"/>
      <color theme="0" tint="-0.499984740745262"/>
      <name val="Calibri"/>
      <family val="2"/>
      <scheme val="minor"/>
    </font>
    <font>
      <sz val="10"/>
      <color theme="0" tint="-0.34998626667073579"/>
      <name val="Calibri"/>
      <family val="2"/>
      <scheme val="minor"/>
    </font>
    <font>
      <b/>
      <sz val="11"/>
      <color rgb="FFFF0000"/>
      <name val="Calibri"/>
      <family val="2"/>
      <scheme val="minor"/>
    </font>
    <font>
      <b/>
      <sz val="14"/>
      <color rgb="FFFF0000"/>
      <name val="Calibri"/>
      <family val="2"/>
      <scheme val="minor"/>
    </font>
    <font>
      <b/>
      <sz val="10"/>
      <color indexed="8"/>
      <name val="Calibri"/>
      <family val="2"/>
      <scheme val="minor"/>
    </font>
  </fonts>
  <fills count="17">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rgb="FF7030A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EDF1F9"/>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2" tint="-9.9978637043366805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s>
  <cellStyleXfs count="10">
    <xf numFmtId="0" fontId="0" fillId="0" borderId="0"/>
    <xf numFmtId="43"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0" fontId="19" fillId="0" borderId="0"/>
    <xf numFmtId="44" fontId="18" fillId="0" borderId="0" applyBorder="0" applyAlignment="0" applyProtection="0"/>
    <xf numFmtId="43" fontId="19" fillId="0" borderId="0" applyFont="0" applyFill="0" applyBorder="0" applyAlignment="0" applyProtection="0"/>
    <xf numFmtId="9" fontId="18" fillId="0" borderId="0" applyBorder="0" applyAlignment="0" applyProtection="0"/>
    <xf numFmtId="9" fontId="19" fillId="0" borderId="0" applyFont="0" applyFill="0" applyBorder="0" applyAlignment="0" applyProtection="0"/>
    <xf numFmtId="164" fontId="19" fillId="0" borderId="0" applyBorder="0" applyProtection="0"/>
  </cellStyleXfs>
  <cellXfs count="348">
    <xf numFmtId="0" fontId="0" fillId="0" borderId="0" xfId="0"/>
    <xf numFmtId="0" fontId="0" fillId="0" borderId="0" xfId="0" applyFill="1"/>
    <xf numFmtId="0" fontId="0" fillId="0" borderId="0" xfId="0" applyFill="1" applyBorder="1"/>
    <xf numFmtId="0" fontId="0" fillId="0" borderId="0" xfId="0" applyFont="1"/>
    <xf numFmtId="0" fontId="8" fillId="0" borderId="0" xfId="0" applyFont="1"/>
    <xf numFmtId="0" fontId="8" fillId="0" borderId="0" xfId="0" applyFont="1" applyFill="1" applyBorder="1"/>
    <xf numFmtId="0" fontId="10" fillId="0" borderId="6" xfId="0" applyFont="1" applyBorder="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0" fillId="0" borderId="16" xfId="0" applyFont="1" applyBorder="1" applyAlignment="1">
      <alignment horizontal="left" vertical="center" wrapText="1"/>
    </xf>
    <xf numFmtId="0" fontId="6" fillId="2" borderId="23" xfId="0" applyFont="1" applyFill="1" applyBorder="1" applyAlignment="1">
      <alignment horizontal="left" vertical="center" wrapText="1"/>
    </xf>
    <xf numFmtId="0" fontId="6" fillId="0" borderId="0" xfId="0" applyFont="1" applyFill="1" applyBorder="1" applyAlignment="1">
      <alignment horizontal="left" vertical="center" wrapText="1"/>
    </xf>
    <xf numFmtId="4" fontId="6" fillId="0" borderId="0" xfId="0" applyNumberFormat="1" applyFont="1" applyFill="1" applyBorder="1" applyAlignment="1">
      <alignment horizontal="center" vertical="center" wrapText="1"/>
    </xf>
    <xf numFmtId="0" fontId="6" fillId="2" borderId="21" xfId="0" applyFont="1" applyFill="1" applyBorder="1" applyAlignment="1">
      <alignment horizontal="center" vertical="center" wrapText="1"/>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6" fillId="0" borderId="0" xfId="0" applyFont="1" applyFill="1" applyBorder="1" applyAlignment="1">
      <alignment horizontal="center" vertical="center" wrapText="1"/>
    </xf>
    <xf numFmtId="0" fontId="14" fillId="0" borderId="0" xfId="0" applyFont="1"/>
    <xf numFmtId="0" fontId="6" fillId="6" borderId="6"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1" xfId="0" applyFont="1" applyFill="1" applyBorder="1" applyAlignment="1">
      <alignment horizontal="left" vertical="center" wrapText="1"/>
    </xf>
    <xf numFmtId="0" fontId="6" fillId="6" borderId="13" xfId="0" applyFont="1" applyFill="1" applyBorder="1" applyAlignment="1">
      <alignment horizontal="center" vertical="center" wrapText="1"/>
    </xf>
    <xf numFmtId="0" fontId="16" fillId="0" borderId="0" xfId="0" applyFont="1"/>
    <xf numFmtId="0" fontId="6" fillId="4" borderId="6" xfId="0" applyFont="1" applyFill="1" applyBorder="1" applyAlignment="1">
      <alignment horizontal="center" vertical="center" wrapText="1"/>
    </xf>
    <xf numFmtId="0" fontId="10" fillId="0" borderId="9" xfId="0" applyFont="1" applyBorder="1" applyAlignment="1">
      <alignment horizontal="left" vertical="center" wrapText="1"/>
    </xf>
    <xf numFmtId="0" fontId="0" fillId="0" borderId="1" xfId="0" applyBorder="1"/>
    <xf numFmtId="0" fontId="0" fillId="0" borderId="0" xfId="0" applyAlignment="1">
      <alignment vertical="center"/>
    </xf>
    <xf numFmtId="0" fontId="17" fillId="0" borderId="0" xfId="0" applyFont="1"/>
    <xf numFmtId="0" fontId="4" fillId="0" borderId="0" xfId="0" applyFont="1"/>
    <xf numFmtId="0" fontId="6" fillId="4" borderId="8" xfId="0" applyFont="1" applyFill="1" applyBorder="1" applyAlignment="1">
      <alignment horizontal="center" vertical="center" wrapText="1"/>
    </xf>
    <xf numFmtId="0" fontId="20" fillId="0" borderId="0" xfId="0" applyFont="1"/>
    <xf numFmtId="0" fontId="21" fillId="0" borderId="0" xfId="0" applyFont="1"/>
    <xf numFmtId="0" fontId="22" fillId="0" borderId="18" xfId="0" applyFont="1" applyBorder="1" applyAlignment="1">
      <alignment horizontal="center" vertical="center" wrapText="1"/>
    </xf>
    <xf numFmtId="0" fontId="27" fillId="0" borderId="0" xfId="0" applyFont="1"/>
    <xf numFmtId="0" fontId="28" fillId="0" borderId="0" xfId="0" applyFont="1"/>
    <xf numFmtId="14" fontId="17" fillId="0" borderId="0" xfId="0" applyNumberFormat="1" applyFont="1"/>
    <xf numFmtId="0" fontId="26" fillId="0" borderId="0" xfId="0" applyFont="1" applyAlignment="1"/>
    <xf numFmtId="0" fontId="12" fillId="0" borderId="0" xfId="0" applyFont="1" applyAlignment="1"/>
    <xf numFmtId="0" fontId="11" fillId="0" borderId="13" xfId="0" applyFont="1" applyBorder="1" applyAlignment="1">
      <alignment horizontal="left" vertical="center" wrapText="1"/>
    </xf>
    <xf numFmtId="0" fontId="10" fillId="10" borderId="16" xfId="0" applyFont="1" applyFill="1" applyBorder="1" applyAlignment="1">
      <alignment horizontal="left" vertical="center" wrapText="1"/>
    </xf>
    <xf numFmtId="0" fontId="10" fillId="11" borderId="16" xfId="0" applyFont="1" applyFill="1" applyBorder="1" applyAlignment="1">
      <alignment horizontal="left" vertical="center" wrapText="1"/>
    </xf>
    <xf numFmtId="0" fontId="10" fillId="10" borderId="6" xfId="0" applyFont="1" applyFill="1" applyBorder="1" applyAlignment="1">
      <alignment horizontal="left" vertical="center" wrapText="1"/>
    </xf>
    <xf numFmtId="0" fontId="12" fillId="10" borderId="9" xfId="0" applyFont="1" applyFill="1" applyBorder="1" applyAlignment="1">
      <alignment horizontal="left" vertical="center" wrapText="1"/>
    </xf>
    <xf numFmtId="0" fontId="12" fillId="10" borderId="11" xfId="0" applyFont="1" applyFill="1" applyBorder="1" applyAlignment="1">
      <alignment horizontal="left" vertical="center" wrapText="1"/>
    </xf>
    <xf numFmtId="0" fontId="16" fillId="0" borderId="0" xfId="0" applyFont="1" applyAlignment="1">
      <alignment vertical="center"/>
    </xf>
    <xf numFmtId="0" fontId="1" fillId="3" borderId="11" xfId="0" applyFont="1" applyFill="1" applyBorder="1"/>
    <xf numFmtId="4" fontId="1" fillId="3" borderId="12" xfId="0" applyNumberFormat="1" applyFont="1" applyFill="1" applyBorder="1"/>
    <xf numFmtId="0" fontId="31" fillId="0" borderId="0" xfId="0" applyFont="1"/>
    <xf numFmtId="0" fontId="29" fillId="3" borderId="38" xfId="0" applyFont="1" applyFill="1" applyBorder="1" applyAlignment="1">
      <alignment horizontal="center" vertical="center" wrapText="1"/>
    </xf>
    <xf numFmtId="0" fontId="29" fillId="3" borderId="39" xfId="0" applyFont="1" applyFill="1" applyBorder="1" applyAlignment="1">
      <alignment horizontal="center" vertical="center" wrapText="1"/>
    </xf>
    <xf numFmtId="0" fontId="8" fillId="0" borderId="0" xfId="0" applyFont="1" applyBorder="1"/>
    <xf numFmtId="0" fontId="29" fillId="0" borderId="0" xfId="0" applyFont="1" applyFill="1" applyBorder="1" applyAlignment="1">
      <alignment horizontal="center" vertical="center" wrapText="1"/>
    </xf>
    <xf numFmtId="0" fontId="29" fillId="0" borderId="0" xfId="0" applyFont="1" applyFill="1" applyBorder="1" applyAlignment="1">
      <alignment horizontal="center" wrapText="1"/>
    </xf>
    <xf numFmtId="0" fontId="1" fillId="10" borderId="11" xfId="0" applyFont="1" applyFill="1" applyBorder="1"/>
    <xf numFmtId="4" fontId="1" fillId="10" borderId="12" xfId="0" applyNumberFormat="1" applyFont="1" applyFill="1" applyBorder="1"/>
    <xf numFmtId="9" fontId="1" fillId="10" borderId="12" xfId="2" applyFont="1" applyFill="1" applyBorder="1"/>
    <xf numFmtId="4" fontId="1" fillId="3" borderId="13" xfId="0" applyNumberFormat="1" applyFont="1" applyFill="1" applyBorder="1"/>
    <xf numFmtId="0" fontId="9" fillId="5" borderId="9" xfId="0" applyFont="1" applyFill="1" applyBorder="1" applyAlignment="1">
      <alignment vertical="center" wrapText="1"/>
    </xf>
    <xf numFmtId="0" fontId="9" fillId="5" borderId="1" xfId="0" applyFont="1" applyFill="1" applyBorder="1" applyAlignment="1">
      <alignment vertical="center" wrapText="1"/>
    </xf>
    <xf numFmtId="0" fontId="3" fillId="2" borderId="38"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23" fillId="0" borderId="8" xfId="0" applyFont="1" applyBorder="1" applyAlignment="1">
      <alignment horizontal="center" vertical="center" wrapText="1"/>
    </xf>
    <xf numFmtId="0" fontId="7" fillId="3" borderId="38" xfId="0" applyFont="1" applyFill="1" applyBorder="1" applyAlignment="1">
      <alignment vertical="center" wrapText="1"/>
    </xf>
    <xf numFmtId="0" fontId="13" fillId="2" borderId="6"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7" fillId="3" borderId="6" xfId="0" applyFont="1" applyFill="1" applyBorder="1" applyAlignment="1">
      <alignment vertical="center" wrapText="1"/>
    </xf>
    <xf numFmtId="0" fontId="7" fillId="3"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9" fillId="5" borderId="14" xfId="0" applyFont="1" applyFill="1" applyBorder="1" applyAlignment="1">
      <alignment vertical="center" wrapText="1"/>
    </xf>
    <xf numFmtId="0" fontId="9" fillId="5" borderId="15"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6" fillId="4" borderId="21" xfId="0" applyFont="1" applyFill="1" applyBorder="1" applyAlignment="1">
      <alignment vertical="center" wrapText="1"/>
    </xf>
    <xf numFmtId="0" fontId="15" fillId="4" borderId="23" xfId="0" applyFont="1" applyFill="1" applyBorder="1"/>
    <xf numFmtId="0" fontId="35" fillId="3" borderId="34" xfId="0" applyFont="1" applyFill="1" applyBorder="1" applyAlignment="1">
      <alignment horizontal="center" vertical="center" wrapText="1"/>
    </xf>
    <xf numFmtId="0" fontId="25" fillId="0" borderId="10" xfId="0" applyFont="1" applyBorder="1" applyAlignment="1">
      <alignment horizontal="center" vertical="center" wrapText="1"/>
    </xf>
    <xf numFmtId="0" fontId="25" fillId="0" borderId="13" xfId="0" applyFont="1" applyBorder="1" applyAlignment="1">
      <alignment horizontal="center" vertical="center" wrapText="1"/>
    </xf>
    <xf numFmtId="0" fontId="7" fillId="3" borderId="34"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38" xfId="0" applyFont="1" applyFill="1" applyBorder="1" applyAlignment="1">
      <alignment vertical="center" wrapText="1"/>
    </xf>
    <xf numFmtId="0" fontId="36" fillId="3" borderId="38" xfId="0" applyFont="1" applyFill="1" applyBorder="1" applyAlignment="1">
      <alignment vertical="center" wrapText="1"/>
    </xf>
    <xf numFmtId="0" fontId="40" fillId="0" borderId="0" xfId="0" applyFont="1"/>
    <xf numFmtId="0" fontId="1" fillId="0" borderId="0" xfId="0" applyFont="1" applyFill="1" applyBorder="1"/>
    <xf numFmtId="4" fontId="1" fillId="0" borderId="0" xfId="0" applyNumberFormat="1" applyFont="1" applyFill="1" applyBorder="1"/>
    <xf numFmtId="9" fontId="1" fillId="0" borderId="0" xfId="2" applyFont="1" applyFill="1" applyBorder="1"/>
    <xf numFmtId="4" fontId="29" fillId="0" borderId="0" xfId="0" applyNumberFormat="1" applyFont="1" applyFill="1" applyBorder="1"/>
    <xf numFmtId="0" fontId="24" fillId="0" borderId="0" xfId="0" applyFont="1" applyBorder="1" applyAlignment="1"/>
    <xf numFmtId="4" fontId="0" fillId="8" borderId="10" xfId="0" applyNumberFormat="1" applyFill="1" applyBorder="1"/>
    <xf numFmtId="0" fontId="34" fillId="3" borderId="16" xfId="0" applyFont="1" applyFill="1" applyBorder="1" applyAlignment="1">
      <alignment horizontal="center" vertical="center" wrapText="1"/>
    </xf>
    <xf numFmtId="0" fontId="34" fillId="3" borderId="17" xfId="0" applyFont="1" applyFill="1" applyBorder="1" applyAlignment="1">
      <alignment horizontal="center" vertical="center" wrapText="1"/>
    </xf>
    <xf numFmtId="0" fontId="41" fillId="0" borderId="0" xfId="0" applyFont="1"/>
    <xf numFmtId="0" fontId="7" fillId="3" borderId="14" xfId="0" applyFont="1" applyFill="1" applyBorder="1" applyAlignment="1">
      <alignment vertical="center"/>
    </xf>
    <xf numFmtId="0" fontId="7" fillId="3" borderId="5" xfId="0" applyFont="1" applyFill="1" applyBorder="1" applyAlignment="1">
      <alignment vertical="center"/>
    </xf>
    <xf numFmtId="0" fontId="7" fillId="3" borderId="15" xfId="0" applyFont="1" applyFill="1" applyBorder="1" applyAlignment="1">
      <alignment vertical="center"/>
    </xf>
    <xf numFmtId="0" fontId="16" fillId="0" borderId="0" xfId="0" applyFont="1" applyAlignment="1"/>
    <xf numFmtId="0" fontId="11" fillId="0" borderId="0" xfId="0" applyFont="1" applyFill="1" applyBorder="1" applyAlignment="1">
      <alignment horizontal="center" vertical="center" wrapText="1"/>
    </xf>
    <xf numFmtId="4" fontId="1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39" fillId="0" borderId="0" xfId="0" applyFont="1" applyAlignment="1">
      <alignment horizontal="center" vertical="center"/>
    </xf>
    <xf numFmtId="0" fontId="5" fillId="0" borderId="0" xfId="3" applyAlignment="1">
      <alignment horizontal="left" vertical="center"/>
    </xf>
    <xf numFmtId="0" fontId="10" fillId="0" borderId="0" xfId="0" applyFont="1" applyAlignment="1">
      <alignment horizontal="left" vertical="center"/>
    </xf>
    <xf numFmtId="0" fontId="0" fillId="0" borderId="10" xfId="0" applyBorder="1" applyAlignment="1">
      <alignment vertical="center"/>
    </xf>
    <xf numFmtId="0" fontId="8" fillId="0" borderId="10" xfId="0" applyFont="1" applyBorder="1" applyAlignment="1">
      <alignment vertical="center"/>
    </xf>
    <xf numFmtId="0" fontId="0" fillId="0" borderId="13" xfId="0" applyBorder="1" applyAlignment="1">
      <alignment vertical="center"/>
    </xf>
    <xf numFmtId="0" fontId="21" fillId="0" borderId="0" xfId="0" applyFont="1" applyFill="1" applyBorder="1"/>
    <xf numFmtId="0" fontId="21" fillId="0" borderId="0" xfId="0" applyFont="1" applyFill="1"/>
    <xf numFmtId="0" fontId="0" fillId="0" borderId="19" xfId="0" applyFill="1" applyBorder="1"/>
    <xf numFmtId="0" fontId="9" fillId="0" borderId="0" xfId="0" applyFont="1" applyFill="1" applyBorder="1" applyAlignment="1">
      <alignment vertical="center" wrapText="1"/>
    </xf>
    <xf numFmtId="0" fontId="11" fillId="0" borderId="0" xfId="0" applyFont="1" applyFill="1" applyBorder="1" applyAlignment="1">
      <alignment vertical="center"/>
    </xf>
    <xf numFmtId="0" fontId="26" fillId="0" borderId="0" xfId="0" applyFont="1" applyFill="1" applyBorder="1" applyAlignment="1">
      <alignment horizontal="left" vertical="center"/>
    </xf>
    <xf numFmtId="0" fontId="0" fillId="11" borderId="11" xfId="0" applyFont="1" applyFill="1" applyBorder="1"/>
    <xf numFmtId="4" fontId="30" fillId="11" borderId="12" xfId="0" applyNumberFormat="1" applyFont="1" applyFill="1" applyBorder="1"/>
    <xf numFmtId="9" fontId="30" fillId="11" borderId="12" xfId="2" applyFont="1" applyFill="1" applyBorder="1"/>
    <xf numFmtId="4" fontId="13" fillId="9" borderId="38" xfId="0" applyNumberFormat="1" applyFont="1" applyFill="1" applyBorder="1" applyAlignment="1">
      <alignment horizontal="center" vertical="center" wrapText="1"/>
    </xf>
    <xf numFmtId="0" fontId="33" fillId="0" borderId="6" xfId="0" applyFont="1" applyBorder="1"/>
    <xf numFmtId="0" fontId="12" fillId="0" borderId="0" xfId="0" applyFont="1" applyAlignment="1" applyProtection="1">
      <alignment horizontal="center"/>
    </xf>
    <xf numFmtId="4" fontId="0" fillId="8" borderId="1" xfId="0" applyNumberFormat="1" applyFill="1" applyBorder="1" applyProtection="1"/>
    <xf numFmtId="4" fontId="1" fillId="8" borderId="12" xfId="0" applyNumberFormat="1" applyFont="1" applyFill="1" applyBorder="1" applyProtection="1"/>
    <xf numFmtId="0" fontId="11" fillId="0" borderId="12" xfId="0" applyFont="1" applyBorder="1" applyAlignment="1">
      <alignment horizontal="left" vertical="center" wrapText="1"/>
    </xf>
    <xf numFmtId="4" fontId="12" fillId="13" borderId="1" xfId="0" applyNumberFormat="1" applyFont="1" applyFill="1" applyBorder="1" applyAlignment="1">
      <alignment horizontal="right" vertical="center" wrapText="1"/>
    </xf>
    <xf numFmtId="43" fontId="11" fillId="13" borderId="22" xfId="1" applyFont="1" applyFill="1" applyBorder="1" applyAlignment="1">
      <alignment horizontal="center" vertical="center" wrapText="1"/>
    </xf>
    <xf numFmtId="0" fontId="29" fillId="8" borderId="6" xfId="0" applyFont="1" applyFill="1" applyBorder="1" applyAlignment="1">
      <alignment horizontal="center" vertical="center" wrapText="1"/>
    </xf>
    <xf numFmtId="0" fontId="29" fillId="8" borderId="7" xfId="0" applyFont="1" applyFill="1" applyBorder="1" applyAlignment="1">
      <alignment horizontal="center" vertical="center" wrapText="1"/>
    </xf>
    <xf numFmtId="4" fontId="11" fillId="8" borderId="1" xfId="0" applyNumberFormat="1" applyFont="1" applyFill="1" applyBorder="1" applyAlignment="1">
      <alignment horizontal="right" vertical="center" wrapText="1"/>
    </xf>
    <xf numFmtId="4" fontId="11" fillId="8" borderId="12" xfId="0" applyNumberFormat="1" applyFont="1" applyFill="1" applyBorder="1" applyAlignment="1">
      <alignment horizontal="right" vertical="center" wrapText="1"/>
    </xf>
    <xf numFmtId="0" fontId="11" fillId="8" borderId="21" xfId="0" applyFont="1" applyFill="1" applyBorder="1" applyAlignment="1">
      <alignment horizontal="center" vertical="center" wrapText="1"/>
    </xf>
    <xf numFmtId="0" fontId="11" fillId="0" borderId="21" xfId="0" applyFont="1" applyFill="1" applyBorder="1" applyAlignment="1">
      <alignment horizontal="center" vertical="center" wrapText="1"/>
    </xf>
    <xf numFmtId="4" fontId="12" fillId="8" borderId="1" xfId="0" applyNumberFormat="1" applyFont="1" applyFill="1" applyBorder="1" applyAlignment="1">
      <alignment horizontal="right" vertical="center" wrapText="1"/>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11" xfId="0" applyFont="1" applyFill="1" applyBorder="1" applyAlignment="1">
      <alignment vertical="center" wrapText="1"/>
    </xf>
    <xf numFmtId="0" fontId="11" fillId="0" borderId="0" xfId="0" applyFont="1" applyBorder="1" applyAlignment="1">
      <alignment horizontal="left" vertical="center" wrapText="1"/>
    </xf>
    <xf numFmtId="0" fontId="44" fillId="8" borderId="11" xfId="0" applyFont="1" applyFill="1" applyBorder="1" applyAlignment="1">
      <alignment horizontal="center" vertical="center" wrapText="1"/>
    </xf>
    <xf numFmtId="4" fontId="44" fillId="8" borderId="26" xfId="0" applyNumberFormat="1" applyFont="1" applyFill="1" applyBorder="1" applyAlignment="1">
      <alignment horizontal="center" vertical="center" wrapText="1"/>
    </xf>
    <xf numFmtId="0" fontId="11" fillId="8" borderId="37" xfId="0" applyFont="1" applyFill="1" applyBorder="1" applyAlignment="1">
      <alignment horizontal="center" vertical="center" wrapText="1"/>
    </xf>
    <xf numFmtId="0" fontId="8" fillId="0" borderId="46" xfId="0" applyFont="1" applyBorder="1"/>
    <xf numFmtId="0" fontId="8" fillId="0" borderId="46" xfId="0" applyFont="1" applyFill="1" applyBorder="1"/>
    <xf numFmtId="0" fontId="11" fillId="8" borderId="11" xfId="0" applyFont="1" applyFill="1" applyBorder="1" applyAlignment="1">
      <alignment horizontal="left" vertical="center" wrapText="1"/>
    </xf>
    <xf numFmtId="43" fontId="12" fillId="13" borderId="1" xfId="1" applyFont="1" applyFill="1" applyBorder="1" applyAlignment="1">
      <alignment horizontal="center" vertical="center" wrapText="1"/>
    </xf>
    <xf numFmtId="4" fontId="8" fillId="0" borderId="0" xfId="0" applyNumberFormat="1" applyFont="1" applyBorder="1"/>
    <xf numFmtId="0" fontId="43" fillId="0" borderId="0" xfId="0" applyFont="1" applyBorder="1" applyAlignment="1">
      <alignment horizontal="left"/>
    </xf>
    <xf numFmtId="0" fontId="30" fillId="13" borderId="9" xfId="0" applyFont="1" applyFill="1" applyBorder="1" applyProtection="1">
      <protection locked="0"/>
    </xf>
    <xf numFmtId="4" fontId="30" fillId="13" borderId="1" xfId="0" applyNumberFormat="1" applyFont="1" applyFill="1" applyBorder="1" applyProtection="1">
      <protection locked="0"/>
    </xf>
    <xf numFmtId="9" fontId="30" fillId="13" borderId="1" xfId="2" applyFont="1" applyFill="1" applyBorder="1" applyProtection="1">
      <protection locked="0"/>
    </xf>
    <xf numFmtId="4" fontId="30" fillId="13" borderId="1" xfId="0" applyNumberFormat="1" applyFont="1" applyFill="1" applyBorder="1" applyAlignment="1" applyProtection="1">
      <alignment wrapText="1"/>
      <protection locked="0"/>
    </xf>
    <xf numFmtId="0" fontId="45" fillId="8" borderId="38" xfId="0" applyFont="1" applyFill="1" applyBorder="1" applyAlignment="1">
      <alignment horizontal="center" vertical="center" wrapText="1"/>
    </xf>
    <xf numFmtId="0" fontId="45" fillId="8" borderId="39" xfId="0" applyFont="1" applyFill="1" applyBorder="1" applyAlignment="1">
      <alignment horizontal="center" vertical="center" wrapText="1"/>
    </xf>
    <xf numFmtId="0" fontId="45" fillId="8" borderId="34" xfId="0" applyFont="1" applyFill="1" applyBorder="1" applyAlignment="1">
      <alignment horizontal="center" vertical="center" wrapText="1"/>
    </xf>
    <xf numFmtId="0" fontId="34" fillId="14" borderId="18" xfId="0" applyFont="1" applyFill="1" applyBorder="1" applyAlignment="1">
      <alignment horizontal="center" vertical="center" wrapText="1"/>
    </xf>
    <xf numFmtId="4" fontId="0" fillId="14" borderId="10" xfId="0" applyNumberFormat="1" applyFill="1" applyBorder="1" applyProtection="1"/>
    <xf numFmtId="0" fontId="12" fillId="14" borderId="3" xfId="0" applyFont="1" applyFill="1" applyBorder="1" applyAlignment="1" applyProtection="1">
      <alignment horizontal="center"/>
    </xf>
    <xf numFmtId="4" fontId="1" fillId="14" borderId="23" xfId="0" applyNumberFormat="1" applyFont="1" applyFill="1" applyBorder="1" applyProtection="1"/>
    <xf numFmtId="0" fontId="0" fillId="13" borderId="9" xfId="0" applyFill="1" applyBorder="1"/>
    <xf numFmtId="4" fontId="0" fillId="13" borderId="1" xfId="0" applyNumberFormat="1" applyFill="1" applyBorder="1"/>
    <xf numFmtId="4" fontId="12" fillId="14" borderId="16" xfId="0" applyNumberFormat="1" applyFont="1" applyFill="1" applyBorder="1" applyAlignment="1">
      <alignment horizontal="center" vertical="center" wrapText="1"/>
    </xf>
    <xf numFmtId="0" fontId="11" fillId="0" borderId="0" xfId="0" applyFont="1" applyFill="1" applyBorder="1" applyAlignment="1">
      <alignment vertical="center" wrapText="1"/>
    </xf>
    <xf numFmtId="2" fontId="12" fillId="0" borderId="0" xfId="0" applyNumberFormat="1" applyFont="1" applyFill="1" applyBorder="1"/>
    <xf numFmtId="0" fontId="8" fillId="0" borderId="0" xfId="0" applyFont="1" applyFill="1" applyBorder="1" applyAlignment="1">
      <alignment horizontal="left"/>
    </xf>
    <xf numFmtId="43" fontId="12" fillId="13" borderId="1" xfId="1" applyFont="1" applyFill="1" applyBorder="1" applyAlignment="1">
      <alignment horizontal="right" vertical="center" wrapText="1"/>
    </xf>
    <xf numFmtId="43" fontId="12" fillId="8" borderId="1" xfId="1" applyFont="1" applyFill="1" applyBorder="1" applyAlignment="1">
      <alignment horizontal="right" vertical="center" wrapText="1"/>
    </xf>
    <xf numFmtId="0" fontId="11" fillId="8" borderId="36" xfId="0" applyFont="1" applyFill="1" applyBorder="1" applyAlignment="1">
      <alignment horizontal="center" vertical="center" wrapText="1"/>
    </xf>
    <xf numFmtId="9" fontId="14" fillId="14" borderId="9" xfId="2" applyFont="1" applyFill="1" applyBorder="1" applyAlignment="1">
      <alignment horizontal="center" vertical="center"/>
    </xf>
    <xf numFmtId="43" fontId="8" fillId="14" borderId="11" xfId="1" applyFont="1" applyFill="1" applyBorder="1" applyAlignment="1">
      <alignment vertical="center"/>
    </xf>
    <xf numFmtId="9" fontId="8" fillId="13" borderId="10" xfId="2" applyFont="1" applyFill="1" applyBorder="1"/>
    <xf numFmtId="0" fontId="0" fillId="13" borderId="1" xfId="0" applyFill="1" applyBorder="1"/>
    <xf numFmtId="14" fontId="17" fillId="13" borderId="1" xfId="0" applyNumberFormat="1" applyFont="1" applyFill="1" applyBorder="1"/>
    <xf numFmtId="0" fontId="6" fillId="14" borderId="48" xfId="0" applyFont="1" applyFill="1" applyBorder="1" applyAlignment="1">
      <alignment horizontal="center" vertical="center" wrapText="1"/>
    </xf>
    <xf numFmtId="0" fontId="7" fillId="3" borderId="49" xfId="0" applyFont="1" applyFill="1" applyBorder="1" applyAlignment="1">
      <alignment vertical="center" wrapText="1"/>
    </xf>
    <xf numFmtId="0" fontId="7" fillId="3" borderId="48" xfId="0" applyFont="1" applyFill="1" applyBorder="1" applyAlignment="1">
      <alignment vertical="center" wrapText="1"/>
    </xf>
    <xf numFmtId="0" fontId="12" fillId="0" borderId="1" xfId="0" applyFont="1" applyFill="1" applyBorder="1" applyAlignment="1">
      <alignment horizontal="left" vertical="center" wrapText="1"/>
    </xf>
    <xf numFmtId="0" fontId="11" fillId="16" borderId="1" xfId="0" applyFont="1" applyFill="1" applyBorder="1" applyAlignment="1">
      <alignment horizontal="left" vertical="center" wrapText="1"/>
    </xf>
    <xf numFmtId="0" fontId="26" fillId="0" borderId="0" xfId="0" applyFont="1" applyFill="1" applyAlignment="1"/>
    <xf numFmtId="0" fontId="7"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7" fillId="0" borderId="0" xfId="0" applyFont="1" applyFill="1" applyBorder="1" applyAlignment="1">
      <alignment vertical="center"/>
    </xf>
    <xf numFmtId="0" fontId="43" fillId="0" borderId="0" xfId="0" applyFont="1" applyFill="1" applyBorder="1" applyAlignment="1"/>
    <xf numFmtId="0" fontId="43" fillId="0" borderId="0" xfId="0" applyFont="1" applyFill="1" applyBorder="1" applyAlignment="1">
      <alignment horizontal="left"/>
    </xf>
    <xf numFmtId="0" fontId="16" fillId="0" borderId="0" xfId="0" applyFont="1" applyFill="1" applyAlignment="1"/>
    <xf numFmtId="0" fontId="9" fillId="0" borderId="0" xfId="0" applyFont="1" applyFill="1" applyBorder="1" applyAlignment="1">
      <alignment vertical="center"/>
    </xf>
    <xf numFmtId="0" fontId="8" fillId="0" borderId="0" xfId="0" applyFont="1" applyFill="1" applyBorder="1" applyAlignment="1"/>
    <xf numFmtId="0" fontId="1" fillId="0" borderId="0" xfId="0" applyFont="1" applyFill="1" applyBorder="1" applyAlignment="1">
      <alignment horizontal="left" wrapText="1"/>
    </xf>
    <xf numFmtId="0" fontId="7" fillId="3" borderId="48" xfId="0" applyFont="1" applyFill="1" applyBorder="1" applyAlignment="1">
      <alignment horizontal="left" vertical="center" wrapText="1"/>
    </xf>
    <xf numFmtId="0" fontId="7" fillId="3" borderId="3" xfId="0" applyFont="1" applyFill="1" applyBorder="1" applyAlignment="1">
      <alignment horizontal="left" vertical="center" wrapText="1"/>
    </xf>
    <xf numFmtId="0" fontId="6" fillId="0" borderId="24" xfId="0" applyFont="1" applyFill="1" applyBorder="1" applyAlignment="1">
      <alignment vertical="center" wrapText="1"/>
    </xf>
    <xf numFmtId="0" fontId="6" fillId="0" borderId="0" xfId="0" applyFont="1" applyFill="1" applyBorder="1" applyAlignment="1">
      <alignment vertical="center" wrapText="1"/>
    </xf>
    <xf numFmtId="0" fontId="11" fillId="0" borderId="24" xfId="0" applyFont="1" applyFill="1" applyBorder="1" applyAlignment="1">
      <alignment horizontal="left" vertical="center" wrapText="1"/>
    </xf>
    <xf numFmtId="4" fontId="11" fillId="8" borderId="26" xfId="0" applyNumberFormat="1" applyFont="1" applyFill="1" applyBorder="1" applyAlignment="1">
      <alignment horizontal="center" vertical="center" wrapText="1"/>
    </xf>
    <xf numFmtId="0" fontId="11" fillId="0" borderId="24" xfId="0" applyFont="1" applyFill="1" applyBorder="1" applyAlignment="1">
      <alignment horizontal="center" vertical="center" wrapText="1"/>
    </xf>
    <xf numFmtId="43" fontId="12" fillId="8" borderId="26" xfId="1" applyFont="1" applyFill="1" applyBorder="1"/>
    <xf numFmtId="0" fontId="1" fillId="10" borderId="27" xfId="0" applyFont="1" applyFill="1" applyBorder="1" applyAlignment="1">
      <alignment vertical="top" wrapText="1"/>
    </xf>
    <xf numFmtId="0" fontId="8" fillId="0" borderId="0" xfId="0" applyFont="1" applyAlignment="1">
      <alignment horizontal="right"/>
    </xf>
    <xf numFmtId="0" fontId="8" fillId="0" borderId="43" xfId="0" applyFont="1" applyBorder="1"/>
    <xf numFmtId="0" fontId="8" fillId="0" borderId="52" xfId="0" applyFont="1" applyBorder="1"/>
    <xf numFmtId="0" fontId="42" fillId="14" borderId="51" xfId="0" applyFont="1" applyFill="1" applyBorder="1" applyAlignment="1">
      <alignment horizontal="left"/>
    </xf>
    <xf numFmtId="0" fontId="8" fillId="14" borderId="0" xfId="0" applyFont="1" applyFill="1" applyBorder="1" applyAlignment="1">
      <alignment horizontal="left"/>
    </xf>
    <xf numFmtId="0" fontId="8" fillId="14" borderId="52" xfId="0" applyFont="1" applyFill="1" applyBorder="1" applyAlignment="1">
      <alignment horizontal="left"/>
    </xf>
    <xf numFmtId="0" fontId="8" fillId="0" borderId="51" xfId="0" applyFont="1" applyBorder="1"/>
    <xf numFmtId="0" fontId="33" fillId="0" borderId="51" xfId="0" applyFont="1" applyBorder="1"/>
    <xf numFmtId="4" fontId="12" fillId="0" borderId="9" xfId="0" applyNumberFormat="1" applyFont="1" applyFill="1" applyBorder="1" applyAlignment="1">
      <alignment horizontal="center" vertical="center" wrapText="1"/>
    </xf>
    <xf numFmtId="4" fontId="12" fillId="14" borderId="9" xfId="0" applyNumberFormat="1" applyFont="1" applyFill="1" applyBorder="1" applyAlignment="1">
      <alignment horizontal="center" vertical="center" wrapText="1"/>
    </xf>
    <xf numFmtId="4" fontId="11" fillId="8" borderId="9" xfId="0" applyNumberFormat="1" applyFont="1" applyFill="1" applyBorder="1" applyAlignment="1">
      <alignment horizontal="center" vertical="center" wrapText="1"/>
    </xf>
    <xf numFmtId="4" fontId="6" fillId="9" borderId="9" xfId="0" applyNumberFormat="1" applyFont="1" applyFill="1" applyBorder="1" applyAlignment="1">
      <alignment horizontal="center" vertical="center" wrapText="1"/>
    </xf>
    <xf numFmtId="4" fontId="6" fillId="0" borderId="51" xfId="0" applyNumberFormat="1" applyFont="1" applyFill="1" applyBorder="1" applyAlignment="1">
      <alignment horizontal="center" vertical="center" wrapText="1"/>
    </xf>
    <xf numFmtId="0" fontId="6" fillId="7" borderId="6" xfId="0" applyFont="1" applyFill="1" applyBorder="1" applyAlignment="1">
      <alignment horizontal="center" vertical="center" wrapText="1"/>
    </xf>
    <xf numFmtId="43" fontId="12" fillId="0" borderId="9" xfId="1" applyFont="1" applyFill="1" applyBorder="1" applyAlignment="1">
      <alignment horizontal="center" vertical="center" wrapText="1"/>
    </xf>
    <xf numFmtId="4" fontId="6" fillId="7" borderId="11" xfId="0" applyNumberFormat="1" applyFont="1" applyFill="1" applyBorder="1" applyAlignment="1">
      <alignment horizontal="center" vertical="center" wrapText="1"/>
    </xf>
    <xf numFmtId="0" fontId="8" fillId="0" borderId="51" xfId="0" applyFont="1" applyFill="1" applyBorder="1"/>
    <xf numFmtId="0" fontId="8" fillId="0" borderId="52" xfId="0" applyFont="1" applyFill="1" applyBorder="1"/>
    <xf numFmtId="0" fontId="46" fillId="14" borderId="49" xfId="0" applyFont="1" applyFill="1" applyBorder="1" applyAlignment="1">
      <alignment horizontal="left" vertical="center"/>
    </xf>
    <xf numFmtId="0" fontId="6" fillId="14" borderId="50" xfId="0" applyFont="1" applyFill="1" applyBorder="1" applyAlignment="1">
      <alignment horizontal="center" vertical="center" wrapText="1"/>
    </xf>
    <xf numFmtId="0" fontId="11" fillId="0" borderId="51" xfId="0" applyFont="1" applyFill="1" applyBorder="1" applyAlignment="1">
      <alignment horizontal="left" vertical="center"/>
    </xf>
    <xf numFmtId="4" fontId="12" fillId="0" borderId="52" xfId="0" applyNumberFormat="1" applyFont="1" applyFill="1" applyBorder="1" applyAlignment="1">
      <alignment horizontal="center" vertical="center" wrapText="1"/>
    </xf>
    <xf numFmtId="0" fontId="12" fillId="0" borderId="51" xfId="0" applyFont="1" applyFill="1" applyBorder="1" applyAlignment="1">
      <alignment horizontal="left" vertical="center"/>
    </xf>
    <xf numFmtId="4" fontId="12" fillId="0" borderId="51" xfId="0" applyNumberFormat="1" applyFont="1" applyFill="1" applyBorder="1" applyAlignment="1">
      <alignment horizontal="left" vertical="center"/>
    </xf>
    <xf numFmtId="0" fontId="11" fillId="0" borderId="51" xfId="0" applyFont="1" applyFill="1" applyBorder="1" applyAlignment="1">
      <alignment vertical="center"/>
    </xf>
    <xf numFmtId="0" fontId="9" fillId="0" borderId="52" xfId="0" applyFont="1" applyFill="1" applyBorder="1" applyAlignment="1">
      <alignment horizontal="center" vertical="center" wrapText="1"/>
    </xf>
    <xf numFmtId="10" fontId="12" fillId="12" borderId="10" xfId="2" applyNumberFormat="1" applyFont="1" applyFill="1" applyBorder="1" applyAlignment="1">
      <alignment horizontal="center" vertical="center" wrapText="1"/>
    </xf>
    <xf numFmtId="0" fontId="8" fillId="0" borderId="47" xfId="0" applyFont="1" applyBorder="1"/>
    <xf numFmtId="0" fontId="8" fillId="0" borderId="41" xfId="0" applyFont="1" applyBorder="1"/>
    <xf numFmtId="0" fontId="42" fillId="14" borderId="28" xfId="0" applyFont="1" applyFill="1" applyBorder="1" applyAlignment="1">
      <alignment horizontal="left"/>
    </xf>
    <xf numFmtId="0" fontId="8" fillId="14" borderId="42" xfId="0" applyFont="1" applyFill="1" applyBorder="1" applyAlignment="1">
      <alignment horizontal="left"/>
    </xf>
    <xf numFmtId="0" fontId="8" fillId="14" borderId="43" xfId="0" applyFont="1" applyFill="1" applyBorder="1" applyAlignment="1">
      <alignment horizontal="left"/>
    </xf>
    <xf numFmtId="0" fontId="12" fillId="13" borderId="53" xfId="0" applyFont="1" applyFill="1" applyBorder="1" applyAlignment="1"/>
    <xf numFmtId="0" fontId="12" fillId="16" borderId="4" xfId="0" applyFont="1" applyFill="1" applyBorder="1"/>
    <xf numFmtId="0" fontId="17" fillId="0" borderId="1" xfId="0" applyFont="1" applyFill="1" applyBorder="1"/>
    <xf numFmtId="0" fontId="11" fillId="0" borderId="33" xfId="0" applyFont="1" applyBorder="1" applyAlignment="1"/>
    <xf numFmtId="0" fontId="26" fillId="0" borderId="33" xfId="0" applyFont="1" applyBorder="1" applyAlignment="1"/>
    <xf numFmtId="0" fontId="3" fillId="0" borderId="51" xfId="0" applyFont="1" applyFill="1" applyBorder="1" applyAlignment="1">
      <alignment horizontal="center" vertical="center" wrapText="1"/>
    </xf>
    <xf numFmtId="0" fontId="7" fillId="0" borderId="51" xfId="0" applyFont="1" applyFill="1" applyBorder="1" applyAlignment="1">
      <alignment vertical="center" wrapText="1"/>
    </xf>
    <xf numFmtId="0" fontId="8" fillId="0" borderId="28" xfId="0" applyFont="1" applyBorder="1"/>
    <xf numFmtId="0" fontId="8" fillId="0" borderId="42" xfId="0" applyFont="1" applyBorder="1"/>
    <xf numFmtId="0" fontId="12" fillId="16" borderId="0" xfId="0" applyFont="1" applyFill="1" applyAlignment="1"/>
    <xf numFmtId="0" fontId="26" fillId="16" borderId="0" xfId="0" applyFont="1" applyFill="1" applyAlignment="1"/>
    <xf numFmtId="0" fontId="11" fillId="16" borderId="33" xfId="0" applyFont="1" applyFill="1" applyBorder="1" applyAlignment="1"/>
    <xf numFmtId="0" fontId="26" fillId="16" borderId="33" xfId="0" applyFont="1" applyFill="1" applyBorder="1" applyAlignment="1"/>
    <xf numFmtId="0" fontId="12" fillId="0" borderId="0" xfId="0" applyFont="1" applyFill="1" applyAlignment="1"/>
    <xf numFmtId="0" fontId="1" fillId="0" borderId="0" xfId="0" applyFont="1" applyAlignment="1">
      <alignment horizontal="center" wrapText="1"/>
    </xf>
    <xf numFmtId="0" fontId="21" fillId="13" borderId="1" xfId="0" applyFont="1" applyFill="1" applyBorder="1" applyAlignment="1">
      <alignment horizontal="left"/>
    </xf>
    <xf numFmtId="0" fontId="12" fillId="16" borderId="27" xfId="0" applyFont="1" applyFill="1" applyBorder="1" applyAlignment="1">
      <alignment horizontal="left"/>
    </xf>
    <xf numFmtId="0" fontId="12" fillId="16" borderId="29" xfId="0" applyFont="1" applyFill="1" applyBorder="1" applyAlignment="1">
      <alignment horizontal="left"/>
    </xf>
    <xf numFmtId="0" fontId="12" fillId="13" borderId="47" xfId="0" applyFont="1" applyFill="1" applyBorder="1" applyAlignment="1">
      <alignment horizontal="left"/>
    </xf>
    <xf numFmtId="0" fontId="12" fillId="13" borderId="41" xfId="0" applyFont="1" applyFill="1" applyBorder="1" applyAlignment="1">
      <alignment horizontal="left"/>
    </xf>
    <xf numFmtId="0" fontId="24" fillId="0" borderId="1"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15"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34" xfId="0" applyFont="1" applyFill="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35" fillId="3" borderId="25" xfId="0" applyFont="1" applyFill="1" applyBorder="1" applyAlignment="1">
      <alignment horizontal="center" vertical="center" wrapText="1"/>
    </xf>
    <xf numFmtId="0" fontId="35" fillId="3" borderId="45" xfId="0" applyFont="1" applyFill="1" applyBorder="1" applyAlignment="1">
      <alignment horizontal="center" vertical="center" wrapText="1"/>
    </xf>
    <xf numFmtId="0" fontId="15" fillId="4" borderId="22" xfId="0" applyFont="1" applyFill="1" applyBorder="1" applyAlignment="1">
      <alignment horizontal="center"/>
    </xf>
    <xf numFmtId="0" fontId="10" fillId="3" borderId="25"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24" fillId="0" borderId="12" xfId="0" applyFont="1" applyFill="1" applyBorder="1" applyAlignment="1">
      <alignment horizontal="left" wrapText="1"/>
    </xf>
    <xf numFmtId="0" fontId="24" fillId="0" borderId="7" xfId="0" applyFont="1" applyFill="1" applyBorder="1" applyAlignment="1">
      <alignment horizontal="left" wrapText="1"/>
    </xf>
    <xf numFmtId="0" fontId="24" fillId="0" borderId="1" xfId="0" applyFont="1" applyFill="1" applyBorder="1" applyAlignment="1">
      <alignment horizontal="left" wrapText="1"/>
    </xf>
    <xf numFmtId="0" fontId="24" fillId="0" borderId="17" xfId="0" applyFont="1" applyFill="1" applyBorder="1" applyAlignment="1">
      <alignment horizontal="left" wrapText="1"/>
    </xf>
    <xf numFmtId="0" fontId="9" fillId="5" borderId="5"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24" fillId="0" borderId="1" xfId="0" applyFont="1" applyFill="1" applyBorder="1" applyAlignment="1">
      <alignment horizontal="center" wrapText="1"/>
    </xf>
    <xf numFmtId="0" fontId="6" fillId="6" borderId="12"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2" borderId="22"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15" fillId="2" borderId="12"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11" fillId="0" borderId="12" xfId="0" applyFont="1" applyBorder="1" applyAlignment="1">
      <alignment horizontal="left" vertical="center" wrapText="1"/>
    </xf>
    <xf numFmtId="0" fontId="22" fillId="0" borderId="17" xfId="0" quotePrefix="1" applyFont="1" applyBorder="1" applyAlignment="1">
      <alignment horizontal="left" vertical="center" wrapText="1"/>
    </xf>
    <xf numFmtId="0" fontId="25" fillId="0" borderId="17" xfId="0" quotePrefix="1" applyFont="1" applyBorder="1" applyAlignment="1">
      <alignment horizontal="left" vertical="center" wrapText="1"/>
    </xf>
    <xf numFmtId="0" fontId="22" fillId="0" borderId="7" xfId="0" applyFont="1" applyBorder="1" applyAlignment="1">
      <alignment horizontal="left" vertical="center" wrapText="1"/>
    </xf>
    <xf numFmtId="0" fontId="25" fillId="0" borderId="1" xfId="0" applyFont="1" applyBorder="1" applyAlignment="1">
      <alignment horizontal="left" vertical="center" wrapText="1"/>
    </xf>
    <xf numFmtId="0" fontId="22" fillId="0" borderId="17" xfId="0" applyFont="1" applyBorder="1" applyAlignment="1">
      <alignment horizontal="left" vertical="center" wrapText="1"/>
    </xf>
    <xf numFmtId="0" fontId="25" fillId="0" borderId="12" xfId="0" quotePrefix="1" applyFont="1" applyBorder="1" applyAlignment="1">
      <alignment horizontal="left" vertical="center" wrapText="1"/>
    </xf>
    <xf numFmtId="0" fontId="25" fillId="0" borderId="12" xfId="0" applyFont="1" applyBorder="1" applyAlignment="1">
      <alignment horizontal="left" vertical="center" wrapText="1"/>
    </xf>
    <xf numFmtId="0" fontId="39" fillId="0" borderId="0" xfId="0" applyFont="1" applyAlignment="1">
      <alignment horizontal="center" vertical="center" wrapText="1"/>
    </xf>
    <xf numFmtId="0" fontId="39" fillId="0" borderId="0" xfId="0" applyFont="1" applyAlignment="1">
      <alignment horizontal="center" vertical="center"/>
    </xf>
    <xf numFmtId="0" fontId="4" fillId="0" borderId="24" xfId="0" applyFont="1" applyFill="1" applyBorder="1" applyAlignment="1">
      <alignment horizontal="left"/>
    </xf>
    <xf numFmtId="0" fontId="4" fillId="0" borderId="0" xfId="0" applyFont="1" applyFill="1" applyBorder="1" applyAlignment="1">
      <alignment horizontal="left"/>
    </xf>
    <xf numFmtId="0" fontId="7" fillId="3" borderId="40"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47" fillId="0" borderId="1" xfId="0" applyFont="1" applyBorder="1" applyAlignment="1">
      <alignment horizontal="left" vertical="center"/>
    </xf>
    <xf numFmtId="0" fontId="47" fillId="0" borderId="10" xfId="0" applyFont="1" applyBorder="1" applyAlignment="1">
      <alignment horizontal="left" vertical="center"/>
    </xf>
    <xf numFmtId="0" fontId="33" fillId="0" borderId="31" xfId="0" applyFont="1" applyBorder="1" applyAlignment="1">
      <alignment horizontal="left" vertical="center" wrapText="1"/>
    </xf>
    <xf numFmtId="0" fontId="33" fillId="0" borderId="30" xfId="0" applyFont="1" applyBorder="1" applyAlignment="1">
      <alignment horizontal="left" vertical="center" wrapText="1"/>
    </xf>
    <xf numFmtId="0" fontId="33" fillId="0" borderId="3" xfId="0" applyFont="1" applyBorder="1" applyAlignment="1">
      <alignment horizontal="left" vertical="center" wrapText="1"/>
    </xf>
    <xf numFmtId="0" fontId="11" fillId="13" borderId="1"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11" fillId="8" borderId="12" xfId="0" applyFont="1" applyFill="1" applyBorder="1" applyAlignment="1">
      <alignment horizontal="left" vertical="center" wrapText="1"/>
    </xf>
    <xf numFmtId="0" fontId="43" fillId="0" borderId="24" xfId="0" applyFont="1" applyBorder="1" applyAlignment="1">
      <alignment horizontal="left"/>
    </xf>
    <xf numFmtId="0" fontId="43" fillId="0" borderId="0" xfId="0" applyFont="1" applyBorder="1" applyAlignment="1">
      <alignment horizontal="left"/>
    </xf>
    <xf numFmtId="0" fontId="12" fillId="13" borderId="1" xfId="0" applyFont="1" applyFill="1" applyBorder="1" applyAlignment="1">
      <alignment horizontal="left" vertical="center" wrapText="1"/>
    </xf>
    <xf numFmtId="0" fontId="1" fillId="13" borderId="16" xfId="0" applyFont="1" applyFill="1" applyBorder="1" applyAlignment="1">
      <alignment horizontal="left" wrapText="1"/>
    </xf>
    <xf numFmtId="0" fontId="1" fillId="13" borderId="17" xfId="0" applyFont="1" applyFill="1" applyBorder="1" applyAlignment="1">
      <alignment horizontal="left" wrapText="1"/>
    </xf>
    <xf numFmtId="0" fontId="1" fillId="13" borderId="18" xfId="0" applyFont="1" applyFill="1" applyBorder="1" applyAlignment="1">
      <alignment horizontal="left" wrapText="1"/>
    </xf>
    <xf numFmtId="0" fontId="10" fillId="8" borderId="1" xfId="0" applyFont="1" applyFill="1" applyBorder="1" applyAlignment="1">
      <alignment horizontal="left" vertical="center" wrapText="1"/>
    </xf>
    <xf numFmtId="0" fontId="10" fillId="13" borderId="1" xfId="0" applyFont="1" applyFill="1" applyBorder="1" applyAlignment="1">
      <alignment horizontal="left" vertical="center" wrapText="1"/>
    </xf>
    <xf numFmtId="0" fontId="11" fillId="8" borderId="35" xfId="0" applyFont="1" applyFill="1" applyBorder="1" applyAlignment="1">
      <alignment horizontal="center" vertical="center" wrapText="1"/>
    </xf>
    <xf numFmtId="0" fontId="11" fillId="8" borderId="33"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9" fillId="5" borderId="1" xfId="0" applyFont="1" applyFill="1" applyBorder="1" applyAlignment="1">
      <alignment horizontal="center" vertical="center"/>
    </xf>
    <xf numFmtId="0" fontId="14" fillId="0" borderId="0" xfId="0" applyFont="1" applyAlignment="1">
      <alignment horizontal="left" vertical="center"/>
    </xf>
    <xf numFmtId="0" fontId="29" fillId="8" borderId="2" xfId="0" applyFont="1" applyFill="1" applyBorder="1" applyAlignment="1">
      <alignment horizontal="center" vertical="center" wrapText="1"/>
    </xf>
    <xf numFmtId="0" fontId="29" fillId="8" borderId="30" xfId="0" applyFont="1" applyFill="1" applyBorder="1" applyAlignment="1">
      <alignment horizontal="center" vertical="center" wrapText="1"/>
    </xf>
    <xf numFmtId="0" fontId="29" fillId="8" borderId="3" xfId="0" applyFont="1" applyFill="1" applyBorder="1" applyAlignment="1">
      <alignment horizontal="center" vertical="center" wrapText="1"/>
    </xf>
    <xf numFmtId="0" fontId="40" fillId="0" borderId="0" xfId="0" applyFont="1" applyAlignment="1">
      <alignment horizontal="center"/>
    </xf>
    <xf numFmtId="0" fontId="4" fillId="13" borderId="1" xfId="0" applyFont="1" applyFill="1" applyBorder="1"/>
    <xf numFmtId="0" fontId="12" fillId="10" borderId="16" xfId="0" applyFont="1" applyFill="1" applyBorder="1" applyAlignment="1">
      <alignment horizontal="left" vertical="center" wrapText="1"/>
    </xf>
    <xf numFmtId="0" fontId="25" fillId="0" borderId="18" xfId="0" applyFont="1" applyBorder="1" applyAlignment="1">
      <alignment horizontal="center" vertical="center" wrapText="1"/>
    </xf>
    <xf numFmtId="0" fontId="38" fillId="0" borderId="13" xfId="0" applyFont="1" applyBorder="1" applyAlignment="1">
      <alignment horizontal="center" vertical="center" wrapText="1"/>
    </xf>
    <xf numFmtId="0" fontId="43" fillId="0" borderId="11" xfId="0" applyFont="1" applyBorder="1" applyAlignment="1">
      <alignment horizontal="left" vertical="top" wrapText="1"/>
    </xf>
    <xf numFmtId="0" fontId="43" fillId="0" borderId="12" xfId="0" applyFont="1" applyBorder="1" applyAlignment="1">
      <alignment horizontal="left" vertical="top" wrapText="1"/>
    </xf>
    <xf numFmtId="0" fontId="49" fillId="0" borderId="0" xfId="0" applyFont="1" applyAlignment="1">
      <alignment horizontal="left" vertical="center"/>
    </xf>
    <xf numFmtId="0" fontId="43" fillId="0" borderId="0" xfId="0" applyFont="1" applyFill="1" applyBorder="1" applyAlignment="1">
      <alignment vertical="center"/>
    </xf>
    <xf numFmtId="10" fontId="12" fillId="0" borderId="52" xfId="2" applyNumberFormat="1" applyFont="1" applyFill="1" applyBorder="1" applyAlignment="1">
      <alignment horizontal="center" vertical="center" wrapText="1"/>
    </xf>
    <xf numFmtId="9" fontId="12" fillId="13" borderId="1" xfId="2" applyFont="1" applyFill="1" applyBorder="1" applyAlignment="1">
      <alignment horizontal="center" vertical="center" wrapText="1"/>
    </xf>
    <xf numFmtId="0" fontId="12" fillId="16" borderId="2" xfId="0" applyFont="1" applyFill="1" applyBorder="1" applyAlignment="1">
      <alignment horizontal="left" vertical="center"/>
    </xf>
    <xf numFmtId="4" fontId="12" fillId="16" borderId="3" xfId="0" applyNumberFormat="1" applyFont="1" applyFill="1" applyBorder="1" applyAlignment="1">
      <alignment horizontal="center" vertical="center" wrapText="1"/>
    </xf>
    <xf numFmtId="0" fontId="8" fillId="0" borderId="51" xfId="0" applyFont="1" applyBorder="1" applyAlignment="1">
      <alignment vertical="center"/>
    </xf>
    <xf numFmtId="0" fontId="33" fillId="0" borderId="51" xfId="0" applyFont="1" applyBorder="1" applyAlignment="1">
      <alignment vertical="center"/>
    </xf>
    <xf numFmtId="0" fontId="8" fillId="0" borderId="47" xfId="0" applyFont="1" applyBorder="1" applyAlignment="1">
      <alignment vertical="center"/>
    </xf>
    <xf numFmtId="0" fontId="50" fillId="0" borderId="51" xfId="0" applyFont="1" applyBorder="1" applyAlignment="1">
      <alignment vertical="center"/>
    </xf>
    <xf numFmtId="0" fontId="8" fillId="13" borderId="54" xfId="0" applyFont="1" applyFill="1" applyBorder="1" applyAlignment="1">
      <alignment horizontal="center" vertical="center"/>
    </xf>
    <xf numFmtId="0" fontId="8" fillId="0" borderId="52" xfId="0" applyFont="1" applyBorder="1" applyAlignment="1">
      <alignment horizontal="center" vertical="center"/>
    </xf>
    <xf numFmtId="0" fontId="8" fillId="13" borderId="10" xfId="0" applyFont="1" applyFill="1" applyBorder="1" applyAlignment="1">
      <alignment horizontal="center" vertical="center"/>
    </xf>
    <xf numFmtId="0" fontId="8" fillId="12" borderId="10" xfId="0" applyFont="1" applyFill="1" applyBorder="1" applyAlignment="1">
      <alignment horizontal="center" vertical="center"/>
    </xf>
    <xf numFmtId="0" fontId="8" fillId="15" borderId="10" xfId="0" applyFont="1" applyFill="1" applyBorder="1" applyAlignment="1">
      <alignment horizontal="center" vertical="center"/>
    </xf>
    <xf numFmtId="0" fontId="8" fillId="15" borderId="13" xfId="0" applyFont="1" applyFill="1" applyBorder="1" applyAlignment="1">
      <alignment horizontal="center" vertical="center"/>
    </xf>
    <xf numFmtId="0" fontId="48" fillId="16" borderId="0" xfId="0" applyFont="1" applyFill="1" applyAlignment="1">
      <alignment horizontal="center"/>
    </xf>
    <xf numFmtId="4" fontId="12" fillId="0" borderId="1" xfId="0" applyNumberFormat="1" applyFont="1" applyFill="1" applyBorder="1" applyAlignment="1">
      <alignment horizontal="righ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4" fontId="11" fillId="0" borderId="1" xfId="0" applyNumberFormat="1" applyFont="1" applyFill="1" applyBorder="1" applyAlignment="1">
      <alignment horizontal="right"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16" borderId="21" xfId="0" applyFont="1" applyFill="1" applyBorder="1" applyAlignment="1">
      <alignment horizontal="center" vertical="center" wrapText="1"/>
    </xf>
    <xf numFmtId="4" fontId="11" fillId="16" borderId="12" xfId="0" applyNumberFormat="1" applyFont="1" applyFill="1" applyBorder="1" applyAlignment="1">
      <alignment horizontal="right" vertical="center" wrapText="1"/>
    </xf>
    <xf numFmtId="0" fontId="11" fillId="16" borderId="12" xfId="0" applyFont="1" applyFill="1" applyBorder="1" applyAlignment="1">
      <alignment horizontal="left" vertical="center" wrapText="1"/>
    </xf>
    <xf numFmtId="43" fontId="12" fillId="0" borderId="1" xfId="1" applyFont="1" applyFill="1" applyBorder="1" applyAlignment="1">
      <alignment horizontal="center" vertical="center" wrapText="1"/>
    </xf>
    <xf numFmtId="43" fontId="12" fillId="0" borderId="1" xfId="1" applyFont="1" applyFill="1" applyBorder="1" applyAlignment="1">
      <alignment horizontal="right" vertical="center" wrapText="1"/>
    </xf>
    <xf numFmtId="43" fontId="11" fillId="0" borderId="22" xfId="1" applyFont="1" applyFill="1" applyBorder="1" applyAlignment="1">
      <alignment horizontal="center" vertical="center" wrapText="1"/>
    </xf>
    <xf numFmtId="0" fontId="7" fillId="3" borderId="48" xfId="0" applyFont="1" applyFill="1" applyBorder="1" applyAlignment="1">
      <alignment vertical="center"/>
    </xf>
  </cellXfs>
  <cellStyles count="10">
    <cellStyle name="Lien hypertexte" xfId="3" builtinId="8"/>
    <cellStyle name="Milliers" xfId="1" builtinId="3"/>
    <cellStyle name="Milliers 2" xfId="9" xr:uid="{F3479392-9DAB-405C-B880-A3B8EDE6B9FC}"/>
    <cellStyle name="Milliers 3" xfId="6" xr:uid="{00000000-0005-0000-0000-000031000000}"/>
    <cellStyle name="Monétaire 2" xfId="5" xr:uid="{00000000-0005-0000-0000-000033000000}"/>
    <cellStyle name="Normal" xfId="0" builtinId="0"/>
    <cellStyle name="Normal 2" xfId="4" xr:uid="{00000000-0005-0000-0000-000034000000}"/>
    <cellStyle name="Pourcentage" xfId="2" builtinId="5"/>
    <cellStyle name="Pourcentage 2" xfId="7" xr:uid="{00000000-0005-0000-0000-000003000000}"/>
    <cellStyle name="Pourcentage 3" xfId="8" xr:uid="{00000000-0005-0000-0000-000035000000}"/>
  </cellStyles>
  <dxfs count="0"/>
  <tableStyles count="0" defaultTableStyle="TableStyleMedium2" defaultPivotStyle="PivotStyleLight16"/>
  <colors>
    <mruColors>
      <color rgb="FF000066"/>
      <color rgb="FFEDF1F9"/>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fb.gouv.fr/documentation/programme-dintervention-2023-202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22E6-1535-4590-BD99-5ACD125AF20F}">
  <sheetPr codeName="Feuil1">
    <tabColor theme="7"/>
    <pageSetUpPr fitToPage="1"/>
  </sheetPr>
  <dimension ref="A1:M104"/>
  <sheetViews>
    <sheetView tabSelected="1" view="pageBreakPreview" zoomScale="160" zoomScaleNormal="85" zoomScaleSheetLayoutView="160" workbookViewId="0">
      <selection sqref="A1:D1"/>
    </sheetView>
  </sheetViews>
  <sheetFormatPr baseColWidth="10" defaultRowHeight="15" x14ac:dyDescent="0.25"/>
  <cols>
    <col min="1" max="1" width="26.7109375" customWidth="1"/>
    <col min="2" max="2" width="56.85546875" customWidth="1"/>
    <col min="3" max="3" width="20.7109375" style="31" customWidth="1"/>
    <col min="4" max="4" width="13" customWidth="1"/>
  </cols>
  <sheetData>
    <row r="1" spans="1:4" ht="30.75" customHeight="1" thickBot="1" x14ac:dyDescent="0.3">
      <c r="A1" s="239" t="s">
        <v>53</v>
      </c>
      <c r="B1" s="239"/>
      <c r="C1" s="239"/>
      <c r="D1" s="239"/>
    </row>
    <row r="2" spans="1:4" ht="15.75" thickBot="1" x14ac:dyDescent="0.3">
      <c r="C2" s="241" t="s">
        <v>160</v>
      </c>
      <c r="D2" s="242"/>
    </row>
    <row r="3" spans="1:4" ht="15.75" thickBot="1" x14ac:dyDescent="0.3">
      <c r="C3" s="243" t="s">
        <v>159</v>
      </c>
      <c r="D3" s="244"/>
    </row>
    <row r="5" spans="1:4" s="30" customFormat="1" x14ac:dyDescent="0.25">
      <c r="A5" s="30" t="s">
        <v>50</v>
      </c>
      <c r="C5" s="31"/>
    </row>
    <row r="6" spans="1:4" x14ac:dyDescent="0.25">
      <c r="A6" s="25" t="s">
        <v>42</v>
      </c>
      <c r="B6" s="312"/>
    </row>
    <row r="7" spans="1:4" x14ac:dyDescent="0.25">
      <c r="D7" s="31"/>
    </row>
    <row r="8" spans="1:4" x14ac:dyDescent="0.25">
      <c r="A8" s="25" t="s">
        <v>176</v>
      </c>
      <c r="B8" s="165"/>
      <c r="C8" s="240" t="s">
        <v>54</v>
      </c>
      <c r="D8" s="240"/>
    </row>
    <row r="9" spans="1:4" x14ac:dyDescent="0.25">
      <c r="A9" s="30" t="s">
        <v>177</v>
      </c>
      <c r="B9" s="28"/>
      <c r="D9" s="31"/>
    </row>
    <row r="10" spans="1:4" x14ac:dyDescent="0.25">
      <c r="A10" s="25" t="s">
        <v>43</v>
      </c>
      <c r="B10" s="165"/>
      <c r="C10" s="240" t="s">
        <v>54</v>
      </c>
      <c r="D10" s="240"/>
    </row>
    <row r="11" spans="1:4" x14ac:dyDescent="0.25">
      <c r="A11" s="25" t="s">
        <v>44</v>
      </c>
      <c r="B11" s="165"/>
      <c r="C11" s="240" t="s">
        <v>54</v>
      </c>
      <c r="D11" s="240"/>
    </row>
    <row r="12" spans="1:4" x14ac:dyDescent="0.25">
      <c r="A12" s="25" t="s">
        <v>45</v>
      </c>
      <c r="B12" s="165"/>
      <c r="C12" s="240" t="s">
        <v>54</v>
      </c>
      <c r="D12" s="240"/>
    </row>
    <row r="13" spans="1:4" x14ac:dyDescent="0.25">
      <c r="A13" s="25" t="s">
        <v>46</v>
      </c>
      <c r="B13" s="165"/>
      <c r="C13" s="240" t="s">
        <v>54</v>
      </c>
      <c r="D13" s="240"/>
    </row>
    <row r="14" spans="1:4" x14ac:dyDescent="0.25">
      <c r="A14" s="107"/>
      <c r="B14" s="2"/>
      <c r="C14" s="105"/>
      <c r="D14" s="31"/>
    </row>
    <row r="15" spans="1:4" x14ac:dyDescent="0.25">
      <c r="A15" s="281" t="str">
        <f>IF(B10&lt;&gt;"","Dans le cadre du projet multi-partenarial soumis à l'OFB, le demandeur 1 est mandataire des autres demandeurs","")</f>
        <v/>
      </c>
      <c r="B15" s="282"/>
      <c r="C15" s="282"/>
      <c r="D15" s="106"/>
    </row>
    <row r="16" spans="1:4" x14ac:dyDescent="0.25">
      <c r="A16" s="2"/>
      <c r="B16" s="2"/>
      <c r="C16" s="105"/>
      <c r="D16" s="31"/>
    </row>
    <row r="17" spans="1:13" x14ac:dyDescent="0.25">
      <c r="A17" s="1"/>
      <c r="B17" s="1"/>
      <c r="C17" s="106"/>
      <c r="D17" s="31"/>
    </row>
    <row r="18" spans="1:13" s="34" customFormat="1" x14ac:dyDescent="0.25">
      <c r="A18" s="33" t="s">
        <v>47</v>
      </c>
      <c r="B18" s="34" t="s">
        <v>68</v>
      </c>
    </row>
    <row r="19" spans="1:13" s="27" customFormat="1" x14ac:dyDescent="0.25">
      <c r="A19" s="227" t="s">
        <v>48</v>
      </c>
      <c r="B19" s="166"/>
      <c r="C19" s="34"/>
    </row>
    <row r="20" spans="1:13" s="27" customFormat="1" x14ac:dyDescent="0.25">
      <c r="A20" s="227" t="s">
        <v>49</v>
      </c>
      <c r="B20" s="166"/>
      <c r="C20" s="34"/>
    </row>
    <row r="21" spans="1:13" s="27" customFormat="1" x14ac:dyDescent="0.25">
      <c r="B21" s="35"/>
      <c r="C21" s="34"/>
    </row>
    <row r="22" spans="1:13" s="27" customFormat="1" x14ac:dyDescent="0.25">
      <c r="C22" s="34"/>
    </row>
    <row r="23" spans="1:13" s="27" customFormat="1" x14ac:dyDescent="0.25">
      <c r="C23" s="34"/>
    </row>
    <row r="26" spans="1:13" ht="18.75" x14ac:dyDescent="0.25">
      <c r="A26" s="279" t="s">
        <v>92</v>
      </c>
      <c r="B26" s="280"/>
      <c r="C26" s="280"/>
      <c r="D26" s="280"/>
    </row>
    <row r="27" spans="1:13" ht="18.75" x14ac:dyDescent="0.25">
      <c r="A27" s="101" t="s">
        <v>123</v>
      </c>
      <c r="B27" s="99"/>
      <c r="C27" s="99"/>
      <c r="D27" s="99"/>
    </row>
    <row r="28" spans="1:13" ht="18.75" x14ac:dyDescent="0.25">
      <c r="A28" s="100" t="s">
        <v>36</v>
      </c>
      <c r="B28" s="99"/>
      <c r="C28" s="99"/>
      <c r="D28" s="99"/>
    </row>
    <row r="29" spans="1:13" s="26" customFormat="1" ht="43.5" customHeight="1" thickBot="1" x14ac:dyDescent="0.3">
      <c r="A29" s="251" t="s">
        <v>15</v>
      </c>
      <c r="B29" s="252"/>
      <c r="C29" s="252"/>
      <c r="D29" s="252"/>
    </row>
    <row r="30" spans="1:13" ht="60" x14ac:dyDescent="0.25">
      <c r="A30" s="59" t="s">
        <v>8</v>
      </c>
      <c r="B30" s="285" t="s">
        <v>39</v>
      </c>
      <c r="C30" s="286"/>
      <c r="D30" s="60" t="s">
        <v>65</v>
      </c>
      <c r="E30" s="4"/>
      <c r="F30" s="4"/>
      <c r="G30" s="4"/>
      <c r="H30" s="4"/>
      <c r="I30" s="4"/>
      <c r="J30" s="5"/>
      <c r="K30" s="4"/>
      <c r="L30" s="4"/>
      <c r="M30" s="4"/>
    </row>
    <row r="31" spans="1:13" ht="39" customHeight="1" thickBot="1" x14ac:dyDescent="0.3">
      <c r="A31" s="316" t="s">
        <v>101</v>
      </c>
      <c r="B31" s="317"/>
      <c r="C31" s="317"/>
      <c r="D31" s="315">
        <v>14</v>
      </c>
    </row>
    <row r="32" spans="1:13" ht="15.75" thickBot="1" x14ac:dyDescent="0.3">
      <c r="A32" s="62" t="s">
        <v>13</v>
      </c>
      <c r="B32" s="283"/>
      <c r="C32" s="284"/>
      <c r="D32" s="78"/>
    </row>
    <row r="33" spans="1:4" ht="84" customHeight="1" thickBot="1" x14ac:dyDescent="0.3">
      <c r="A33" s="313" t="s">
        <v>171</v>
      </c>
      <c r="B33" s="273" t="s">
        <v>70</v>
      </c>
      <c r="C33" s="273"/>
      <c r="D33" s="314" t="s">
        <v>66</v>
      </c>
    </row>
    <row r="34" spans="1:4" ht="146.25" customHeight="1" thickBot="1" x14ac:dyDescent="0.3">
      <c r="A34" s="42" t="s">
        <v>170</v>
      </c>
      <c r="B34" s="273" t="s">
        <v>71</v>
      </c>
      <c r="C34" s="273"/>
      <c r="D34" s="314" t="s">
        <v>66</v>
      </c>
    </row>
    <row r="35" spans="1:4" ht="45" customHeight="1" x14ac:dyDescent="0.25">
      <c r="A35" s="42" t="s">
        <v>73</v>
      </c>
      <c r="B35" s="275" t="s">
        <v>55</v>
      </c>
      <c r="C35" s="275"/>
      <c r="D35" s="76" t="s">
        <v>66</v>
      </c>
    </row>
    <row r="36" spans="1:4" ht="24" customHeight="1" x14ac:dyDescent="0.25">
      <c r="A36" s="42" t="s">
        <v>74</v>
      </c>
      <c r="B36" s="275" t="s">
        <v>149</v>
      </c>
      <c r="C36" s="275"/>
      <c r="D36" s="76" t="s">
        <v>110</v>
      </c>
    </row>
    <row r="37" spans="1:4" x14ac:dyDescent="0.25">
      <c r="A37" s="42" t="s">
        <v>75</v>
      </c>
      <c r="B37" s="275" t="s">
        <v>56</v>
      </c>
      <c r="C37" s="275"/>
      <c r="D37" s="76" t="s">
        <v>66</v>
      </c>
    </row>
    <row r="38" spans="1:4" ht="85.5" customHeight="1" thickBot="1" x14ac:dyDescent="0.3">
      <c r="A38" s="43" t="s">
        <v>76</v>
      </c>
      <c r="B38" s="277" t="s">
        <v>72</v>
      </c>
      <c r="C38" s="277"/>
      <c r="D38" s="77" t="s">
        <v>66</v>
      </c>
    </row>
    <row r="39" spans="1:4" ht="156.75" customHeight="1" thickBot="1" x14ac:dyDescent="0.3">
      <c r="A39" s="40" t="s">
        <v>79</v>
      </c>
      <c r="B39" s="272" t="s">
        <v>107</v>
      </c>
      <c r="C39" s="272"/>
      <c r="D39" s="32" t="s">
        <v>66</v>
      </c>
    </row>
    <row r="40" spans="1:4" x14ac:dyDescent="0.25">
      <c r="A40" s="41" t="s">
        <v>78</v>
      </c>
      <c r="B40" s="274" t="s">
        <v>64</v>
      </c>
      <c r="C40" s="274"/>
      <c r="D40" s="61"/>
    </row>
    <row r="41" spans="1:4" ht="57.75" customHeight="1" x14ac:dyDescent="0.25">
      <c r="A41" s="42" t="s">
        <v>108</v>
      </c>
      <c r="B41" s="275" t="s">
        <v>111</v>
      </c>
      <c r="C41" s="275"/>
      <c r="D41" s="76" t="s">
        <v>112</v>
      </c>
    </row>
    <row r="42" spans="1:4" ht="60" customHeight="1" x14ac:dyDescent="0.25">
      <c r="A42" s="42" t="s">
        <v>109</v>
      </c>
      <c r="B42" s="275" t="s">
        <v>111</v>
      </c>
      <c r="C42" s="275"/>
      <c r="D42" s="76" t="s">
        <v>112</v>
      </c>
    </row>
    <row r="43" spans="1:4" ht="15.75" customHeight="1" thickBot="1" x14ac:dyDescent="0.3">
      <c r="A43" s="43" t="s">
        <v>6</v>
      </c>
      <c r="B43" s="278" t="s">
        <v>57</v>
      </c>
      <c r="C43" s="278"/>
      <c r="D43" s="77"/>
    </row>
    <row r="44" spans="1:4" ht="24" customHeight="1" thickBot="1" x14ac:dyDescent="0.3">
      <c r="A44" s="40" t="s">
        <v>80</v>
      </c>
      <c r="B44" s="276" t="s">
        <v>58</v>
      </c>
      <c r="C44" s="276"/>
      <c r="D44" s="32" t="s">
        <v>66</v>
      </c>
    </row>
    <row r="45" spans="1:4" ht="51.75" thickBot="1" x14ac:dyDescent="0.3">
      <c r="A45" s="39" t="s">
        <v>173</v>
      </c>
      <c r="B45" s="276" t="s">
        <v>59</v>
      </c>
      <c r="C45" s="276"/>
      <c r="D45" s="32" t="s">
        <v>66</v>
      </c>
    </row>
    <row r="46" spans="1:4" ht="26.25" thickBot="1" x14ac:dyDescent="0.3">
      <c r="A46" s="13" t="s">
        <v>10</v>
      </c>
      <c r="B46" s="267" t="s">
        <v>64</v>
      </c>
      <c r="C46" s="267"/>
      <c r="D46" s="10"/>
    </row>
    <row r="47" spans="1:4" ht="15.75" thickBot="1" x14ac:dyDescent="0.3">
      <c r="A47" s="11"/>
      <c r="B47" s="4"/>
      <c r="D47" s="4"/>
    </row>
    <row r="48" spans="1:4" ht="15" customHeight="1" x14ac:dyDescent="0.25">
      <c r="A48" s="65" t="s">
        <v>14</v>
      </c>
      <c r="B48" s="268"/>
      <c r="C48" s="268"/>
      <c r="D48" s="66"/>
    </row>
    <row r="49" spans="1:4" ht="72" customHeight="1" thickBot="1" x14ac:dyDescent="0.3">
      <c r="A49" s="67" t="s">
        <v>11</v>
      </c>
      <c r="B49" s="269" t="s">
        <v>94</v>
      </c>
      <c r="C49" s="269"/>
      <c r="D49" s="68">
        <v>24</v>
      </c>
    </row>
    <row r="50" spans="1:4" ht="15.75" thickBot="1" x14ac:dyDescent="0.3">
      <c r="A50" s="16"/>
      <c r="B50" s="4"/>
      <c r="D50" s="4"/>
    </row>
    <row r="51" spans="1:4" ht="31.5" x14ac:dyDescent="0.25">
      <c r="A51" s="63" t="s">
        <v>12</v>
      </c>
      <c r="B51" s="270"/>
      <c r="C51" s="270"/>
      <c r="D51" s="64"/>
    </row>
    <row r="52" spans="1:4" ht="26.25" thickBot="1" x14ac:dyDescent="0.3">
      <c r="A52" s="8" t="s">
        <v>19</v>
      </c>
      <c r="B52" s="271" t="s">
        <v>93</v>
      </c>
      <c r="C52" s="271"/>
      <c r="D52" s="38"/>
    </row>
    <row r="53" spans="1:4" x14ac:dyDescent="0.25">
      <c r="A53" s="4"/>
      <c r="B53" s="4"/>
      <c r="D53" s="4"/>
    </row>
    <row r="54" spans="1:4" x14ac:dyDescent="0.25">
      <c r="A54" s="4"/>
      <c r="B54" s="4"/>
      <c r="D54" s="4"/>
    </row>
    <row r="55" spans="1:4" s="26" customFormat="1" ht="71.25" customHeight="1" thickBot="1" x14ac:dyDescent="0.3">
      <c r="A55" s="251" t="s">
        <v>114</v>
      </c>
      <c r="B55" s="252"/>
      <c r="C55" s="252"/>
      <c r="D55" s="252"/>
    </row>
    <row r="56" spans="1:4" ht="38.25" x14ac:dyDescent="0.25">
      <c r="A56" s="18" t="s">
        <v>34</v>
      </c>
      <c r="B56" s="263" t="s">
        <v>39</v>
      </c>
      <c r="C56" s="263"/>
      <c r="D56" s="19" t="s">
        <v>65</v>
      </c>
    </row>
    <row r="57" spans="1:4" ht="25.5" customHeight="1" x14ac:dyDescent="0.25">
      <c r="A57" s="14" t="s">
        <v>29</v>
      </c>
      <c r="B57" s="264"/>
      <c r="C57" s="264"/>
      <c r="D57" s="69">
        <v>20</v>
      </c>
    </row>
    <row r="58" spans="1:4" ht="45.75" customHeight="1" x14ac:dyDescent="0.25">
      <c r="A58" s="14" t="s">
        <v>113</v>
      </c>
      <c r="B58" s="260" t="s">
        <v>63</v>
      </c>
      <c r="C58" s="260"/>
      <c r="D58" s="69">
        <v>19</v>
      </c>
    </row>
    <row r="59" spans="1:4" ht="15.75" thickBot="1" x14ac:dyDescent="0.3">
      <c r="A59" s="20" t="s">
        <v>17</v>
      </c>
      <c r="B59" s="265"/>
      <c r="C59" s="265"/>
      <c r="D59" s="21"/>
    </row>
    <row r="60" spans="1:4" x14ac:dyDescent="0.25">
      <c r="A60" s="4"/>
      <c r="B60" s="4"/>
      <c r="D60" s="4"/>
    </row>
    <row r="61" spans="1:4" s="26" customFormat="1" ht="43.5" customHeight="1" thickBot="1" x14ac:dyDescent="0.3">
      <c r="A61" s="251" t="s">
        <v>18</v>
      </c>
      <c r="B61" s="252"/>
      <c r="C61" s="252"/>
      <c r="D61" s="252"/>
    </row>
    <row r="62" spans="1:4" ht="38.25" x14ac:dyDescent="0.25">
      <c r="A62" s="23" t="s">
        <v>9</v>
      </c>
      <c r="B62" s="266" t="s">
        <v>39</v>
      </c>
      <c r="C62" s="266"/>
      <c r="D62" s="29" t="s">
        <v>65</v>
      </c>
    </row>
    <row r="63" spans="1:4" ht="15.75" thickBot="1" x14ac:dyDescent="0.3">
      <c r="A63" s="70" t="s">
        <v>35</v>
      </c>
      <c r="B63" s="262"/>
      <c r="C63" s="262"/>
      <c r="D63" s="71"/>
    </row>
    <row r="64" spans="1:4" ht="39" thickBot="1" x14ac:dyDescent="0.3">
      <c r="A64" s="9" t="s">
        <v>0</v>
      </c>
      <c r="B64" s="261" t="s">
        <v>60</v>
      </c>
      <c r="C64" s="261"/>
      <c r="D64" s="72" t="s">
        <v>67</v>
      </c>
    </row>
    <row r="65" spans="1:4" ht="26.25" thickBot="1" x14ac:dyDescent="0.3">
      <c r="A65" s="9" t="s">
        <v>1</v>
      </c>
      <c r="B65" s="261" t="s">
        <v>61</v>
      </c>
      <c r="C65" s="261"/>
      <c r="D65" s="72" t="s">
        <v>67</v>
      </c>
    </row>
    <row r="66" spans="1:4" x14ac:dyDescent="0.25">
      <c r="A66" s="6" t="s">
        <v>7</v>
      </c>
      <c r="B66" s="259" t="s">
        <v>64</v>
      </c>
      <c r="C66" s="259"/>
      <c r="D66" s="250" t="s">
        <v>67</v>
      </c>
    </row>
    <row r="67" spans="1:4" ht="25.5" x14ac:dyDescent="0.25">
      <c r="A67" s="7" t="s">
        <v>20</v>
      </c>
      <c r="B67" s="260"/>
      <c r="C67" s="260"/>
      <c r="D67" s="248"/>
    </row>
    <row r="68" spans="1:4" ht="25.5" x14ac:dyDescent="0.25">
      <c r="A68" s="14" t="s">
        <v>37</v>
      </c>
      <c r="B68" s="260"/>
      <c r="C68" s="260"/>
      <c r="D68" s="248"/>
    </row>
    <row r="69" spans="1:4" ht="38.25" x14ac:dyDescent="0.25">
      <c r="A69" s="14" t="s">
        <v>21</v>
      </c>
      <c r="B69" s="260"/>
      <c r="C69" s="260"/>
      <c r="D69" s="248"/>
    </row>
    <row r="70" spans="1:4" ht="51" x14ac:dyDescent="0.25">
      <c r="A70" s="14" t="s">
        <v>22</v>
      </c>
      <c r="B70" s="260"/>
      <c r="C70" s="260"/>
      <c r="D70" s="248"/>
    </row>
    <row r="71" spans="1:4" x14ac:dyDescent="0.25">
      <c r="A71" s="14" t="s">
        <v>25</v>
      </c>
      <c r="B71" s="260"/>
      <c r="C71" s="260"/>
      <c r="D71" s="248"/>
    </row>
    <row r="72" spans="1:4" x14ac:dyDescent="0.25">
      <c r="A72" s="14" t="s">
        <v>26</v>
      </c>
      <c r="B72" s="260"/>
      <c r="C72" s="260"/>
      <c r="D72" s="248"/>
    </row>
    <row r="73" spans="1:4" ht="63.75" x14ac:dyDescent="0.25">
      <c r="A73" s="14" t="s">
        <v>24</v>
      </c>
      <c r="B73" s="260"/>
      <c r="C73" s="260"/>
      <c r="D73" s="248"/>
    </row>
    <row r="74" spans="1:4" ht="38.25" x14ac:dyDescent="0.25">
      <c r="A74" s="14" t="s">
        <v>27</v>
      </c>
      <c r="B74" s="260"/>
      <c r="C74" s="260"/>
      <c r="D74" s="248"/>
    </row>
    <row r="75" spans="1:4" x14ac:dyDescent="0.25">
      <c r="A75" s="14" t="s">
        <v>151</v>
      </c>
      <c r="B75" s="260" t="s">
        <v>152</v>
      </c>
      <c r="C75" s="260"/>
      <c r="D75" s="248"/>
    </row>
    <row r="76" spans="1:4" ht="25.5" x14ac:dyDescent="0.25">
      <c r="A76" s="14" t="s">
        <v>28</v>
      </c>
      <c r="B76" s="260"/>
      <c r="C76" s="260"/>
      <c r="D76" s="248"/>
    </row>
    <row r="77" spans="1:4" ht="26.25" thickBot="1" x14ac:dyDescent="0.3">
      <c r="A77" s="15" t="s">
        <v>52</v>
      </c>
      <c r="B77" s="258" t="s">
        <v>62</v>
      </c>
      <c r="C77" s="258"/>
      <c r="D77" s="249"/>
    </row>
    <row r="78" spans="1:4" ht="25.5" x14ac:dyDescent="0.25">
      <c r="A78" s="6" t="s">
        <v>2</v>
      </c>
      <c r="B78" s="259" t="s">
        <v>64</v>
      </c>
      <c r="C78" s="259"/>
      <c r="D78" s="250" t="s">
        <v>67</v>
      </c>
    </row>
    <row r="79" spans="1:4" ht="25.5" x14ac:dyDescent="0.25">
      <c r="A79" s="14" t="s">
        <v>38</v>
      </c>
      <c r="B79" s="260"/>
      <c r="C79" s="260"/>
      <c r="D79" s="248"/>
    </row>
    <row r="80" spans="1:4" ht="15.75" thickBot="1" x14ac:dyDescent="0.3">
      <c r="A80" s="15" t="s">
        <v>3</v>
      </c>
      <c r="B80" s="258"/>
      <c r="C80" s="258"/>
      <c r="D80" s="249"/>
    </row>
    <row r="81" spans="1:9" ht="117.75" customHeight="1" thickBot="1" x14ac:dyDescent="0.3">
      <c r="A81" s="9" t="s">
        <v>81</v>
      </c>
      <c r="B81" s="261" t="s">
        <v>82</v>
      </c>
      <c r="C81" s="261"/>
      <c r="D81" s="72" t="s">
        <v>67</v>
      </c>
    </row>
    <row r="82" spans="1:9" ht="26.25" thickBot="1" x14ac:dyDescent="0.3">
      <c r="A82" s="73" t="s">
        <v>4</v>
      </c>
      <c r="B82" s="255"/>
      <c r="C82" s="255"/>
      <c r="D82" s="74"/>
    </row>
    <row r="83" spans="1:9" x14ac:dyDescent="0.25">
      <c r="A83" s="4"/>
      <c r="B83" s="4"/>
      <c r="D83" s="4"/>
    </row>
    <row r="84" spans="1:9" s="26" customFormat="1" ht="43.5" customHeight="1" thickBot="1" x14ac:dyDescent="0.3">
      <c r="A84" s="251" t="s">
        <v>115</v>
      </c>
      <c r="B84" s="252"/>
      <c r="C84" s="252"/>
      <c r="D84" s="252"/>
    </row>
    <row r="85" spans="1:9" ht="48.75" customHeight="1" x14ac:dyDescent="0.25">
      <c r="A85" s="80" t="s">
        <v>13</v>
      </c>
      <c r="B85" s="256" t="s">
        <v>39</v>
      </c>
      <c r="C85" s="257"/>
      <c r="D85" s="79" t="s">
        <v>65</v>
      </c>
    </row>
    <row r="86" spans="1:9" ht="60.75" customHeight="1" x14ac:dyDescent="0.25">
      <c r="A86" s="24" t="s">
        <v>96</v>
      </c>
      <c r="B86" s="245" t="s">
        <v>95</v>
      </c>
      <c r="C86" s="245"/>
      <c r="D86" s="69" t="s">
        <v>102</v>
      </c>
    </row>
    <row r="87" spans="1:9" x14ac:dyDescent="0.25">
      <c r="A87" s="14" t="s">
        <v>30</v>
      </c>
      <c r="B87" s="245" t="s">
        <v>103</v>
      </c>
      <c r="C87" s="245"/>
      <c r="D87" s="102"/>
    </row>
    <row r="88" spans="1:9" ht="177.75" customHeight="1" x14ac:dyDescent="0.25">
      <c r="A88" s="14" t="s">
        <v>146</v>
      </c>
      <c r="B88" s="245" t="s">
        <v>169</v>
      </c>
      <c r="C88" s="245"/>
      <c r="D88" s="102">
        <v>17</v>
      </c>
    </row>
    <row r="89" spans="1:9" ht="25.5" x14ac:dyDescent="0.25">
      <c r="A89" s="14" t="s">
        <v>87</v>
      </c>
      <c r="B89" s="245"/>
      <c r="C89" s="245"/>
      <c r="D89" s="103"/>
    </row>
    <row r="90" spans="1:9" ht="23.25" customHeight="1" x14ac:dyDescent="0.25">
      <c r="A90" s="14" t="s">
        <v>86</v>
      </c>
      <c r="B90" s="245" t="s">
        <v>104</v>
      </c>
      <c r="C90" s="245"/>
      <c r="D90" s="102"/>
    </row>
    <row r="91" spans="1:9" ht="39" thickBot="1" x14ac:dyDescent="0.3">
      <c r="A91" s="15" t="s">
        <v>41</v>
      </c>
      <c r="B91" s="246" t="s">
        <v>93</v>
      </c>
      <c r="C91" s="246"/>
      <c r="D91" s="104"/>
    </row>
    <row r="92" spans="1:9" x14ac:dyDescent="0.25">
      <c r="A92" s="47"/>
      <c r="D92" s="4"/>
    </row>
    <row r="93" spans="1:9" s="26" customFormat="1" ht="43.5" customHeight="1" thickBot="1" x14ac:dyDescent="0.3">
      <c r="A93" s="251" t="s">
        <v>116</v>
      </c>
      <c r="B93" s="252"/>
      <c r="C93" s="252"/>
      <c r="D93" s="252"/>
    </row>
    <row r="94" spans="1:9" ht="36" x14ac:dyDescent="0.25">
      <c r="A94" s="81" t="s">
        <v>13</v>
      </c>
      <c r="B94" s="253" t="s">
        <v>39</v>
      </c>
      <c r="C94" s="254"/>
      <c r="D94" s="75" t="s">
        <v>65</v>
      </c>
    </row>
    <row r="95" spans="1:9" ht="38.25" x14ac:dyDescent="0.25">
      <c r="A95" s="14" t="s">
        <v>31</v>
      </c>
      <c r="B95" s="245"/>
      <c r="C95" s="245"/>
      <c r="D95" s="247" t="s">
        <v>106</v>
      </c>
      <c r="I95" s="26"/>
    </row>
    <row r="96" spans="1:9" x14ac:dyDescent="0.25">
      <c r="A96" s="14" t="s">
        <v>32</v>
      </c>
      <c r="B96" s="245" t="s">
        <v>105</v>
      </c>
      <c r="C96" s="245"/>
      <c r="D96" s="248"/>
    </row>
    <row r="97" spans="1:4" ht="25.5" x14ac:dyDescent="0.25">
      <c r="A97" s="14" t="s">
        <v>91</v>
      </c>
      <c r="B97" s="245" t="s">
        <v>98</v>
      </c>
      <c r="C97" s="245"/>
      <c r="D97" s="248"/>
    </row>
    <row r="98" spans="1:4" ht="25.5" x14ac:dyDescent="0.25">
      <c r="A98" s="14" t="s">
        <v>99</v>
      </c>
      <c r="B98" s="245" t="s">
        <v>100</v>
      </c>
      <c r="C98" s="245"/>
      <c r="D98" s="248"/>
    </row>
    <row r="99" spans="1:4" ht="26.25" thickBot="1" x14ac:dyDescent="0.3">
      <c r="A99" s="15" t="s">
        <v>33</v>
      </c>
      <c r="B99" s="246" t="s">
        <v>97</v>
      </c>
      <c r="C99" s="246"/>
      <c r="D99" s="249"/>
    </row>
    <row r="101" spans="1:4" x14ac:dyDescent="0.25">
      <c r="C101"/>
    </row>
    <row r="102" spans="1:4" x14ac:dyDescent="0.25">
      <c r="C102"/>
    </row>
    <row r="103" spans="1:4" x14ac:dyDescent="0.25">
      <c r="C103"/>
    </row>
    <row r="104" spans="1:4" x14ac:dyDescent="0.25">
      <c r="C104"/>
    </row>
  </sheetData>
  <mergeCells count="77">
    <mergeCell ref="A29:D29"/>
    <mergeCell ref="A26:D26"/>
    <mergeCell ref="A15:C15"/>
    <mergeCell ref="A31:C31"/>
    <mergeCell ref="B32:C32"/>
    <mergeCell ref="B30:C30"/>
    <mergeCell ref="B33:C33"/>
    <mergeCell ref="B34:C34"/>
    <mergeCell ref="B35:C35"/>
    <mergeCell ref="B45:C45"/>
    <mergeCell ref="B36:C36"/>
    <mergeCell ref="B37:C37"/>
    <mergeCell ref="B38:C38"/>
    <mergeCell ref="B39:C39"/>
    <mergeCell ref="B40:C40"/>
    <mergeCell ref="B41:C41"/>
    <mergeCell ref="B42:C42"/>
    <mergeCell ref="B43:C43"/>
    <mergeCell ref="B44:C44"/>
    <mergeCell ref="B46:C46"/>
    <mergeCell ref="B48:C48"/>
    <mergeCell ref="B49:C49"/>
    <mergeCell ref="B51:C51"/>
    <mergeCell ref="B52:C52"/>
    <mergeCell ref="B56:C56"/>
    <mergeCell ref="B57:C57"/>
    <mergeCell ref="B58:C58"/>
    <mergeCell ref="B59:C59"/>
    <mergeCell ref="B62:C62"/>
    <mergeCell ref="A61:D61"/>
    <mergeCell ref="B71:C71"/>
    <mergeCell ref="B72:C72"/>
    <mergeCell ref="B63:C63"/>
    <mergeCell ref="B64:C64"/>
    <mergeCell ref="B65:C65"/>
    <mergeCell ref="B66:C66"/>
    <mergeCell ref="B67:C67"/>
    <mergeCell ref="A55:D55"/>
    <mergeCell ref="B82:C82"/>
    <mergeCell ref="B86:C86"/>
    <mergeCell ref="B85:C85"/>
    <mergeCell ref="B77:C77"/>
    <mergeCell ref="B78:C78"/>
    <mergeCell ref="B79:C79"/>
    <mergeCell ref="B80:C80"/>
    <mergeCell ref="B81:C81"/>
    <mergeCell ref="B73:C73"/>
    <mergeCell ref="B74:C74"/>
    <mergeCell ref="B75:C75"/>
    <mergeCell ref="B76:C76"/>
    <mergeCell ref="B68:C68"/>
    <mergeCell ref="B69:C69"/>
    <mergeCell ref="B70:C70"/>
    <mergeCell ref="B98:C98"/>
    <mergeCell ref="B99:C99"/>
    <mergeCell ref="D95:D99"/>
    <mergeCell ref="D66:D77"/>
    <mergeCell ref="D78:D80"/>
    <mergeCell ref="A84:D84"/>
    <mergeCell ref="A93:D93"/>
    <mergeCell ref="B94:C94"/>
    <mergeCell ref="B95:C95"/>
    <mergeCell ref="B96:C96"/>
    <mergeCell ref="B97:C97"/>
    <mergeCell ref="B89:C89"/>
    <mergeCell ref="B90:C90"/>
    <mergeCell ref="B91:C91"/>
    <mergeCell ref="B87:C87"/>
    <mergeCell ref="B88:C88"/>
    <mergeCell ref="A1:D1"/>
    <mergeCell ref="C10:D10"/>
    <mergeCell ref="C11:D11"/>
    <mergeCell ref="C12:D12"/>
    <mergeCell ref="C13:D13"/>
    <mergeCell ref="C2:D2"/>
    <mergeCell ref="C3:D3"/>
    <mergeCell ref="C8:D8"/>
  </mergeCells>
  <dataValidations count="2">
    <dataValidation type="list" allowBlank="1" showInputMessage="1" showErrorMessage="1" sqref="D15" xr:uid="{3C1E5EB3-5A9B-4679-AF68-53E9F7E8C7FD}">
      <formula1>"oui,non"</formula1>
    </dataValidation>
    <dataValidation type="list" allowBlank="1" showInputMessage="1" showErrorMessage="1" sqref="C8 C10:C13" xr:uid="{A7C93E66-142F-4533-9691-E453F11132CB}">
      <mc:AlternateContent xmlns:x12ac="http://schemas.microsoft.com/office/spreadsheetml/2011/1/ac" xmlns:mc="http://schemas.openxmlformats.org/markup-compatibility/2006">
        <mc:Choice Requires="x12ac">
          <x12ac:list>Etablissement public national (hors EPIC) , Collectivité territoriale et groupement , EPIC , Autre établissement public ," Association, fondation et assimilé ", Bureau d’étude ou autre entreprise , Autre privé</x12ac:list>
        </mc:Choice>
        <mc:Fallback>
          <formula1>"Etablissement public national (hors EPIC) , Collectivité territoriale et groupement , EPIC , Autre établissement public , Association, fondation et assimilé , Bureau d’étude ou autre entreprise , Autre privé"</formula1>
        </mc:Fallback>
      </mc:AlternateContent>
    </dataValidation>
  </dataValidations>
  <hyperlinks>
    <hyperlink ref="A28" r:id="rId1" xr:uid="{88DCD8C8-9998-4A85-8ACC-D0E161EB5EBE}"/>
  </hyperlinks>
  <pageMargins left="0.70866141732283472" right="0.70866141732283472" top="0.74803149606299213" bottom="0.74803149606299213" header="0.31496062992125984" footer="0.31496062992125984"/>
  <pageSetup paperSize="9" scale="74" fitToHeight="0" orientation="portrait" r:id="rId2"/>
  <headerFooter>
    <oddFooter>&amp;C&amp;P/&amp;N</oddFooter>
  </headerFooter>
  <rowBreaks count="3" manualBreakCount="3">
    <brk id="25" max="3" man="1"/>
    <brk id="60" max="3" man="1"/>
    <brk id="8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B8B41-CEF8-4B79-82F9-F0EFC7E94719}">
  <sheetPr codeName="Feuil2">
    <tabColor theme="4"/>
  </sheetPr>
  <dimension ref="A1:O115"/>
  <sheetViews>
    <sheetView zoomScale="115" zoomScaleNormal="115" zoomScaleSheetLayoutView="70" workbookViewId="0">
      <selection sqref="A1:D1"/>
    </sheetView>
  </sheetViews>
  <sheetFormatPr baseColWidth="10" defaultRowHeight="12.75" outlineLevelRow="3" x14ac:dyDescent="0.2"/>
  <cols>
    <col min="1" max="1" width="49" style="4" customWidth="1"/>
    <col min="2" max="2" width="13.42578125" style="4" customWidth="1"/>
    <col min="3" max="3" width="13.85546875" style="4" customWidth="1"/>
    <col min="4" max="7" width="13.42578125" style="4" customWidth="1"/>
    <col min="8" max="8" width="4" style="4" customWidth="1"/>
    <col min="9" max="9" width="17" style="5" customWidth="1"/>
    <col min="10" max="11" width="21" style="5" customWidth="1"/>
    <col min="12" max="12" width="21" style="4" customWidth="1"/>
    <col min="13" max="19" width="13.85546875" style="4" customWidth="1"/>
    <col min="20" max="16384" width="11.42578125" style="4"/>
  </cols>
  <sheetData>
    <row r="1" spans="1:12" ht="27" thickBot="1" x14ac:dyDescent="0.45">
      <c r="B1" s="82" t="s">
        <v>51</v>
      </c>
    </row>
    <row r="2" spans="1:12" ht="18.75" customHeight="1" thickBot="1" x14ac:dyDescent="0.25">
      <c r="A2" s="226" t="s">
        <v>160</v>
      </c>
      <c r="C2" s="36"/>
      <c r="D2" s="36"/>
      <c r="E2" s="36"/>
      <c r="F2" s="36"/>
      <c r="G2" s="36"/>
      <c r="I2" s="172"/>
      <c r="J2" s="172"/>
      <c r="K2" s="172"/>
    </row>
    <row r="3" spans="1:12" ht="18.75" customHeight="1" thickBot="1" x14ac:dyDescent="0.25">
      <c r="A3" s="225" t="s">
        <v>159</v>
      </c>
      <c r="C3" s="36"/>
      <c r="D3" s="36"/>
      <c r="E3" s="36"/>
      <c r="F3" s="36"/>
      <c r="G3" s="36"/>
      <c r="I3" s="172"/>
      <c r="J3" s="172"/>
      <c r="K3" s="172"/>
    </row>
    <row r="4" spans="1:12" ht="18.75" customHeight="1" x14ac:dyDescent="0.4">
      <c r="A4" s="318">
        <f>'0 - Lisez-moi'!B6</f>
        <v>0</v>
      </c>
      <c r="B4" s="238"/>
      <c r="C4" s="172"/>
      <c r="D4" s="172"/>
      <c r="E4" s="172"/>
      <c r="F4" s="172"/>
      <c r="G4" s="172"/>
      <c r="I4" s="222" t="s">
        <v>117</v>
      </c>
      <c r="J4" s="223"/>
      <c r="K4" s="223"/>
      <c r="L4" s="224"/>
    </row>
    <row r="5" spans="1:12" ht="18.75" customHeight="1" x14ac:dyDescent="0.2">
      <c r="A5" s="307" t="s">
        <v>69</v>
      </c>
      <c r="B5" s="236">
        <f>'0 - Lisez-moi'!B8</f>
        <v>0</v>
      </c>
      <c r="C5" s="237"/>
      <c r="D5" s="237"/>
      <c r="E5" s="237"/>
      <c r="F5" s="237"/>
      <c r="G5" s="237"/>
      <c r="I5" s="199">
        <f>B5</f>
        <v>0</v>
      </c>
      <c r="J5" s="50"/>
      <c r="K5" s="50"/>
      <c r="L5" s="195"/>
    </row>
    <row r="6" spans="1:12" ht="18.75" customHeight="1" x14ac:dyDescent="0.2">
      <c r="A6" s="307"/>
      <c r="B6" s="234" t="str">
        <f>'0 - Lisez-moi'!C8</f>
        <v>Statut jurdique [menu déroulant]</v>
      </c>
      <c r="C6" s="235"/>
      <c r="D6" s="235"/>
      <c r="E6" s="235"/>
      <c r="F6" s="235"/>
      <c r="G6" s="235"/>
      <c r="I6" s="199" t="str">
        <f>B6</f>
        <v>Statut jurdique [menu déroulant]</v>
      </c>
      <c r="J6" s="50"/>
      <c r="K6" s="50"/>
      <c r="L6" s="195"/>
    </row>
    <row r="7" spans="1:12" ht="18.75" x14ac:dyDescent="0.3">
      <c r="A7" s="22" t="s">
        <v>15</v>
      </c>
      <c r="I7" s="200" t="s">
        <v>118</v>
      </c>
      <c r="J7" s="50"/>
      <c r="K7" s="50"/>
      <c r="L7" s="195"/>
    </row>
    <row r="8" spans="1:12" ht="13.5" thickBot="1" x14ac:dyDescent="0.25">
      <c r="C8" s="5"/>
      <c r="D8" s="5"/>
      <c r="E8" s="5"/>
      <c r="F8" s="5"/>
      <c r="G8" s="5"/>
      <c r="H8" s="5"/>
      <c r="I8" s="199"/>
      <c r="J8" s="50"/>
      <c r="K8" s="50"/>
      <c r="L8" s="195"/>
    </row>
    <row r="9" spans="1:12" ht="15" x14ac:dyDescent="0.2">
      <c r="A9" s="122" t="s">
        <v>155</v>
      </c>
      <c r="B9" s="123"/>
      <c r="C9" s="308" t="s">
        <v>83</v>
      </c>
      <c r="D9" s="309"/>
      <c r="E9" s="309"/>
      <c r="F9" s="309"/>
      <c r="G9" s="310"/>
      <c r="H9" s="51"/>
      <c r="I9" s="230"/>
      <c r="J9" s="50"/>
      <c r="K9" s="50"/>
      <c r="L9" s="195"/>
    </row>
    <row r="10" spans="1:12" ht="21.75" customHeight="1" x14ac:dyDescent="0.2">
      <c r="A10" s="168" t="s">
        <v>156</v>
      </c>
      <c r="B10" s="169"/>
      <c r="C10" s="184"/>
      <c r="D10" s="184"/>
      <c r="E10" s="184"/>
      <c r="F10" s="184"/>
      <c r="G10" s="185"/>
      <c r="H10" s="173"/>
      <c r="I10" s="231"/>
      <c r="J10" s="50"/>
      <c r="K10" s="50"/>
      <c r="L10" s="195"/>
    </row>
    <row r="11" spans="1:12" ht="25.5" x14ac:dyDescent="0.2">
      <c r="A11" s="170" t="s">
        <v>171</v>
      </c>
      <c r="B11" s="120"/>
      <c r="C11" s="302"/>
      <c r="D11" s="302"/>
      <c r="E11" s="302"/>
      <c r="F11" s="302"/>
      <c r="G11" s="302"/>
      <c r="H11" s="174"/>
      <c r="I11" s="201">
        <f>B11</f>
        <v>0</v>
      </c>
      <c r="J11" s="287" t="s">
        <v>175</v>
      </c>
      <c r="K11" s="287"/>
      <c r="L11" s="288"/>
    </row>
    <row r="12" spans="1:12" x14ac:dyDescent="0.2">
      <c r="A12" s="170" t="s">
        <v>74</v>
      </c>
      <c r="B12" s="120"/>
      <c r="C12" s="302"/>
      <c r="D12" s="302"/>
      <c r="E12" s="302"/>
      <c r="F12" s="302"/>
      <c r="G12" s="302"/>
      <c r="H12" s="175"/>
      <c r="I12" s="202">
        <f>IF(B12="",0,MIN(B12,(B23+I36)*$L55))</f>
        <v>0</v>
      </c>
      <c r="J12" s="287" t="s">
        <v>175</v>
      </c>
      <c r="K12" s="287"/>
      <c r="L12" s="288"/>
    </row>
    <row r="13" spans="1:12" x14ac:dyDescent="0.2">
      <c r="A13" s="170" t="s">
        <v>124</v>
      </c>
      <c r="B13" s="120"/>
      <c r="C13" s="302"/>
      <c r="D13" s="302"/>
      <c r="E13" s="302"/>
      <c r="F13" s="302"/>
      <c r="G13" s="302"/>
      <c r="H13" s="175"/>
      <c r="I13" s="201">
        <f>B13</f>
        <v>0</v>
      </c>
      <c r="J13" s="287" t="s">
        <v>175</v>
      </c>
      <c r="K13" s="287"/>
      <c r="L13" s="288"/>
    </row>
    <row r="14" spans="1:12" ht="25.5" x14ac:dyDescent="0.2">
      <c r="A14" s="170" t="s">
        <v>172</v>
      </c>
      <c r="B14" s="120"/>
      <c r="C14" s="302"/>
      <c r="D14" s="302"/>
      <c r="E14" s="302"/>
      <c r="F14" s="302"/>
      <c r="G14" s="302"/>
      <c r="H14" s="175"/>
      <c r="I14" s="201">
        <f>B14</f>
        <v>0</v>
      </c>
      <c r="J14" s="287" t="s">
        <v>175</v>
      </c>
      <c r="K14" s="287"/>
      <c r="L14" s="288"/>
    </row>
    <row r="15" spans="1:12" x14ac:dyDescent="0.2">
      <c r="A15" s="170" t="s">
        <v>174</v>
      </c>
      <c r="B15" s="120"/>
      <c r="C15" s="302"/>
      <c r="D15" s="302"/>
      <c r="E15" s="302"/>
      <c r="F15" s="302"/>
      <c r="G15" s="302"/>
      <c r="H15" s="175"/>
      <c r="I15" s="201">
        <f>B15</f>
        <v>0</v>
      </c>
      <c r="J15" s="287" t="s">
        <v>175</v>
      </c>
      <c r="K15" s="287"/>
      <c r="L15" s="288"/>
    </row>
    <row r="16" spans="1:12" x14ac:dyDescent="0.2">
      <c r="A16" s="171" t="s">
        <v>78</v>
      </c>
      <c r="B16" s="124">
        <f>B17+B18+B19</f>
        <v>0</v>
      </c>
      <c r="C16" s="301"/>
      <c r="D16" s="301"/>
      <c r="E16" s="301"/>
      <c r="F16" s="301"/>
      <c r="G16" s="301"/>
      <c r="H16" s="174"/>
      <c r="I16" s="203">
        <f>I17+I18+I19</f>
        <v>0</v>
      </c>
      <c r="J16" s="287" t="s">
        <v>175</v>
      </c>
      <c r="K16" s="287"/>
      <c r="L16" s="288"/>
    </row>
    <row r="17" spans="1:15" ht="25.5" x14ac:dyDescent="0.2">
      <c r="A17" s="170" t="s">
        <v>108</v>
      </c>
      <c r="B17" s="128">
        <f>E80</f>
        <v>0</v>
      </c>
      <c r="C17" s="293" t="s">
        <v>77</v>
      </c>
      <c r="D17" s="293"/>
      <c r="E17" s="293"/>
      <c r="F17" s="293"/>
      <c r="G17" s="293"/>
      <c r="H17" s="175"/>
      <c r="I17" s="202">
        <f>F80</f>
        <v>0</v>
      </c>
      <c r="J17" s="287" t="s">
        <v>175</v>
      </c>
      <c r="K17" s="287"/>
      <c r="L17" s="288"/>
    </row>
    <row r="18" spans="1:15" ht="38.25" x14ac:dyDescent="0.2">
      <c r="A18" s="170" t="s">
        <v>129</v>
      </c>
      <c r="B18" s="128">
        <f>E97</f>
        <v>0</v>
      </c>
      <c r="C18" s="293" t="s">
        <v>77</v>
      </c>
      <c r="D18" s="293"/>
      <c r="E18" s="293"/>
      <c r="F18" s="293"/>
      <c r="G18" s="293"/>
      <c r="H18" s="175"/>
      <c r="I18" s="202">
        <f>F97</f>
        <v>0</v>
      </c>
      <c r="J18" s="287" t="s">
        <v>175</v>
      </c>
      <c r="K18" s="287"/>
      <c r="L18" s="288"/>
    </row>
    <row r="19" spans="1:15" x14ac:dyDescent="0.2">
      <c r="A19" s="170" t="s">
        <v>6</v>
      </c>
      <c r="B19" s="120"/>
      <c r="C19" s="297"/>
      <c r="D19" s="297"/>
      <c r="E19" s="297"/>
      <c r="F19" s="297"/>
      <c r="G19" s="297"/>
      <c r="H19" s="175"/>
      <c r="I19" s="201">
        <f>B19</f>
        <v>0</v>
      </c>
      <c r="J19" s="287" t="s">
        <v>175</v>
      </c>
      <c r="K19" s="287"/>
      <c r="L19" s="288"/>
    </row>
    <row r="20" spans="1:15" x14ac:dyDescent="0.2">
      <c r="A20" s="170" t="s">
        <v>180</v>
      </c>
      <c r="B20" s="120"/>
      <c r="C20" s="297"/>
      <c r="D20" s="297"/>
      <c r="E20" s="297"/>
      <c r="F20" s="297"/>
      <c r="G20" s="297"/>
      <c r="H20" s="175"/>
      <c r="I20" s="201">
        <f>B20</f>
        <v>0</v>
      </c>
      <c r="J20" s="287" t="s">
        <v>175</v>
      </c>
      <c r="K20" s="287"/>
      <c r="L20" s="288"/>
    </row>
    <row r="21" spans="1:15" x14ac:dyDescent="0.2">
      <c r="A21" s="170" t="s">
        <v>130</v>
      </c>
      <c r="B21" s="120"/>
      <c r="C21" s="292"/>
      <c r="D21" s="292"/>
      <c r="E21" s="292"/>
      <c r="F21" s="292"/>
      <c r="G21" s="292"/>
      <c r="H21" s="176"/>
      <c r="I21" s="201">
        <f>IF($L62="oui",B21,"0")</f>
        <v>0</v>
      </c>
      <c r="J21" s="287" t="s">
        <v>175</v>
      </c>
      <c r="K21" s="287"/>
      <c r="L21" s="288"/>
    </row>
    <row r="22" spans="1:15" ht="25.5" x14ac:dyDescent="0.2">
      <c r="A22" s="170" t="s">
        <v>173</v>
      </c>
      <c r="B22" s="128">
        <f>E109</f>
        <v>0</v>
      </c>
      <c r="C22" s="293" t="s">
        <v>77</v>
      </c>
      <c r="D22" s="293"/>
      <c r="E22" s="293"/>
      <c r="F22" s="293"/>
      <c r="G22" s="293"/>
      <c r="H22" s="175"/>
      <c r="I22" s="201">
        <f>B22</f>
        <v>0</v>
      </c>
      <c r="J22" s="287" t="s">
        <v>175</v>
      </c>
      <c r="K22" s="287"/>
      <c r="L22" s="288"/>
    </row>
    <row r="23" spans="1:15" ht="26.25" customHeight="1" thickBot="1" x14ac:dyDescent="0.25">
      <c r="A23" s="126" t="s">
        <v>157</v>
      </c>
      <c r="B23" s="125">
        <f>B11+B12+B13+B15+B19+B14+B16+B20+B21+B22</f>
        <v>0</v>
      </c>
      <c r="C23" s="294"/>
      <c r="D23" s="294"/>
      <c r="E23" s="294"/>
      <c r="F23" s="294"/>
      <c r="G23" s="294"/>
      <c r="H23" s="176"/>
      <c r="I23" s="204">
        <f>I11+I12+I13+I15+I19+I14+I16+I21+I22+I20</f>
        <v>0</v>
      </c>
      <c r="J23" s="287" t="s">
        <v>175</v>
      </c>
      <c r="K23" s="287"/>
      <c r="L23" s="288"/>
    </row>
    <row r="24" spans="1:15" x14ac:dyDescent="0.2">
      <c r="A24" s="11"/>
      <c r="B24" s="12"/>
      <c r="C24" s="11"/>
      <c r="D24" s="11"/>
      <c r="E24" s="11"/>
      <c r="F24" s="11"/>
      <c r="G24" s="11"/>
      <c r="H24" s="11"/>
      <c r="I24" s="205"/>
      <c r="J24" s="50"/>
      <c r="K24" s="50"/>
      <c r="L24" s="195"/>
    </row>
    <row r="25" spans="1:15" ht="20.25" customHeight="1" thickBot="1" x14ac:dyDescent="0.25">
      <c r="A25" s="92" t="s">
        <v>14</v>
      </c>
      <c r="B25" s="93"/>
      <c r="C25" s="94"/>
      <c r="D25" s="347"/>
      <c r="E25" s="347"/>
      <c r="F25" s="347"/>
      <c r="G25" s="347"/>
      <c r="H25" s="177"/>
      <c r="I25" s="199"/>
      <c r="J25" s="50"/>
      <c r="K25" s="50"/>
      <c r="L25" s="195"/>
      <c r="O25" s="193"/>
    </row>
    <row r="26" spans="1:15" ht="13.5" thickBot="1" x14ac:dyDescent="0.25">
      <c r="A26" s="127" t="s">
        <v>11</v>
      </c>
      <c r="B26" s="121"/>
      <c r="C26" s="186"/>
      <c r="D26" s="187"/>
      <c r="E26" s="187"/>
      <c r="F26" s="187"/>
      <c r="G26" s="187"/>
      <c r="H26" s="11"/>
      <c r="I26" s="155">
        <f>IF(B26="",0,MIN(B26,IF($L$60="non",15%*(I23+I36),15%*B23)))</f>
        <v>0</v>
      </c>
      <c r="J26" s="287" t="s">
        <v>175</v>
      </c>
      <c r="K26" s="287"/>
      <c r="L26" s="288"/>
      <c r="O26" s="193"/>
    </row>
    <row r="27" spans="1:15" ht="13.5" thickBot="1" x14ac:dyDescent="0.25">
      <c r="A27" s="16"/>
      <c r="B27" s="12"/>
      <c r="C27" s="11"/>
      <c r="D27" s="11"/>
      <c r="E27" s="11"/>
      <c r="F27" s="11"/>
      <c r="G27" s="11"/>
      <c r="H27" s="11"/>
      <c r="I27" s="205"/>
      <c r="J27" s="50"/>
      <c r="K27" s="50"/>
      <c r="L27" s="195"/>
    </row>
    <row r="28" spans="1:15" ht="16.5" thickBot="1" x14ac:dyDescent="0.25">
      <c r="A28" s="133" t="s">
        <v>12</v>
      </c>
      <c r="B28" s="134">
        <f>B26+B23</f>
        <v>0</v>
      </c>
      <c r="C28" s="188"/>
      <c r="D28" s="176"/>
      <c r="E28" s="176"/>
      <c r="F28" s="176"/>
      <c r="G28" s="176"/>
      <c r="H28" s="176"/>
      <c r="I28" s="114">
        <f>I26+I23</f>
        <v>0</v>
      </c>
      <c r="J28" s="287" t="s">
        <v>175</v>
      </c>
      <c r="K28" s="287"/>
      <c r="L28" s="288"/>
    </row>
    <row r="29" spans="1:15" x14ac:dyDescent="0.2">
      <c r="A29" s="132"/>
      <c r="B29" s="50"/>
      <c r="C29" s="132"/>
      <c r="D29" s="176"/>
      <c r="E29" s="176"/>
      <c r="F29" s="176"/>
      <c r="G29" s="176"/>
      <c r="H29" s="176"/>
      <c r="I29" s="115" t="s">
        <v>145</v>
      </c>
      <c r="J29" s="50"/>
      <c r="K29" s="50"/>
      <c r="L29" s="195"/>
    </row>
    <row r="30" spans="1:15" ht="19.5" thickBot="1" x14ac:dyDescent="0.25">
      <c r="A30" s="119" t="s">
        <v>19</v>
      </c>
      <c r="B30" s="134">
        <f>B63-B28</f>
        <v>0</v>
      </c>
      <c r="C30" s="295" t="str">
        <f>IF(B30&gt;0,"Le plan de financement est excédentaire.",IF(B30&lt;0,"Le plan de financement est en déficit.",""))</f>
        <v/>
      </c>
      <c r="D30" s="296"/>
      <c r="E30" s="296"/>
      <c r="F30" s="296"/>
      <c r="G30" s="296"/>
      <c r="H30" s="178"/>
      <c r="I30" s="162" t="e">
        <f>B48/I28</f>
        <v>#DIV/0!</v>
      </c>
      <c r="J30" s="287" t="s">
        <v>175</v>
      </c>
      <c r="K30" s="287"/>
      <c r="L30" s="288"/>
    </row>
    <row r="31" spans="1:15" ht="42.75" customHeight="1" x14ac:dyDescent="0.2">
      <c r="A31" s="132"/>
      <c r="B31" s="140"/>
      <c r="C31" s="141"/>
      <c r="D31" s="179"/>
      <c r="E31" s="179"/>
      <c r="F31" s="179"/>
      <c r="G31" s="179"/>
      <c r="H31" s="179"/>
      <c r="I31" s="289" t="s">
        <v>166</v>
      </c>
      <c r="J31" s="290"/>
      <c r="K31" s="291"/>
      <c r="L31" s="164"/>
    </row>
    <row r="32" spans="1:15" ht="19.5" thickBot="1" x14ac:dyDescent="0.35">
      <c r="A32" s="44" t="s">
        <v>121</v>
      </c>
      <c r="B32" s="95"/>
      <c r="C32" s="95"/>
      <c r="D32" s="180"/>
      <c r="E32" s="180"/>
      <c r="F32" s="180"/>
      <c r="G32" s="180"/>
      <c r="H32" s="180"/>
      <c r="I32" s="163">
        <f>I28*$L$31</f>
        <v>0</v>
      </c>
      <c r="J32" s="287" t="s">
        <v>175</v>
      </c>
      <c r="K32" s="287"/>
      <c r="L32" s="288"/>
    </row>
    <row r="33" spans="1:13" ht="12.75" customHeight="1" thickBot="1" x14ac:dyDescent="0.35">
      <c r="A33" s="17"/>
      <c r="C33" s="137"/>
      <c r="D33" s="137"/>
      <c r="E33" s="137"/>
      <c r="F33" s="137"/>
      <c r="G33" s="137"/>
      <c r="H33" s="5"/>
      <c r="I33" s="200" t="s">
        <v>167</v>
      </c>
      <c r="J33" s="50"/>
      <c r="K33" s="50"/>
      <c r="L33" s="195"/>
    </row>
    <row r="34" spans="1:13" x14ac:dyDescent="0.2">
      <c r="A34" s="129" t="s">
        <v>163</v>
      </c>
      <c r="B34" s="130"/>
      <c r="C34" s="303" t="s">
        <v>5</v>
      </c>
      <c r="D34" s="304"/>
      <c r="E34" s="304"/>
      <c r="F34" s="304"/>
      <c r="G34" s="305"/>
      <c r="H34" s="96"/>
      <c r="I34" s="206"/>
      <c r="J34" s="50"/>
      <c r="K34" s="50"/>
      <c r="L34" s="195"/>
    </row>
    <row r="35" spans="1:13" x14ac:dyDescent="0.2">
      <c r="A35" s="14" t="s">
        <v>29</v>
      </c>
      <c r="B35" s="139"/>
      <c r="C35" s="297"/>
      <c r="D35" s="297"/>
      <c r="E35" s="297"/>
      <c r="F35" s="297"/>
      <c r="G35" s="297"/>
      <c r="H35" s="5"/>
      <c r="I35" s="207"/>
      <c r="J35" s="50"/>
      <c r="K35" s="50"/>
      <c r="L35" s="195"/>
    </row>
    <row r="36" spans="1:13" x14ac:dyDescent="0.2">
      <c r="A36" s="14" t="s">
        <v>113</v>
      </c>
      <c r="B36" s="139"/>
      <c r="C36" s="297"/>
      <c r="D36" s="297"/>
      <c r="E36" s="297"/>
      <c r="F36" s="297"/>
      <c r="G36" s="297"/>
      <c r="H36" s="5"/>
      <c r="I36" s="207">
        <f>IF($L50="oui",B36,0)</f>
        <v>0</v>
      </c>
      <c r="J36" s="50"/>
      <c r="K36" s="50"/>
      <c r="L36" s="195"/>
    </row>
    <row r="37" spans="1:13" ht="36" customHeight="1" thickBot="1" x14ac:dyDescent="0.25">
      <c r="A37" s="138" t="s">
        <v>164</v>
      </c>
      <c r="B37" s="189">
        <f>SUM(B35:B36)</f>
        <v>0</v>
      </c>
      <c r="C37" s="190"/>
      <c r="D37" s="96"/>
      <c r="E37" s="96"/>
      <c r="F37" s="96"/>
      <c r="G37" s="96"/>
      <c r="H37" s="96"/>
      <c r="I37" s="208">
        <f>SUM(I35:I36)</f>
        <v>0</v>
      </c>
      <c r="J37" s="50"/>
      <c r="K37" s="50"/>
      <c r="L37" s="195"/>
    </row>
    <row r="38" spans="1:13" x14ac:dyDescent="0.2">
      <c r="A38" s="4" t="s">
        <v>165</v>
      </c>
      <c r="C38" s="5"/>
      <c r="D38" s="5"/>
      <c r="E38" s="5"/>
      <c r="F38" s="5"/>
      <c r="G38" s="5"/>
      <c r="H38" s="5"/>
      <c r="I38" s="199"/>
      <c r="J38" s="50"/>
      <c r="K38" s="50"/>
      <c r="L38" s="195"/>
    </row>
    <row r="39" spans="1:13" x14ac:dyDescent="0.2">
      <c r="C39" s="5"/>
      <c r="D39" s="5"/>
      <c r="E39" s="5"/>
      <c r="F39" s="5"/>
      <c r="G39" s="5"/>
      <c r="H39" s="5"/>
      <c r="I39" s="199"/>
      <c r="J39" s="50"/>
      <c r="K39" s="50"/>
      <c r="L39" s="195"/>
    </row>
    <row r="40" spans="1:13" ht="18.75" x14ac:dyDescent="0.3">
      <c r="A40" s="22" t="s">
        <v>18</v>
      </c>
      <c r="C40" s="5"/>
      <c r="D40" s="5"/>
      <c r="E40" s="5"/>
      <c r="F40" s="5"/>
      <c r="G40" s="5"/>
      <c r="H40" s="5"/>
      <c r="I40" s="209"/>
      <c r="L40" s="210"/>
    </row>
    <row r="41" spans="1:13" x14ac:dyDescent="0.2">
      <c r="C41" s="5"/>
      <c r="D41" s="5"/>
      <c r="E41" s="5"/>
      <c r="F41" s="5"/>
      <c r="G41" s="5"/>
      <c r="H41" s="5"/>
      <c r="I41" s="209"/>
      <c r="L41" s="210"/>
    </row>
    <row r="42" spans="1:13" ht="16.5" thickBot="1" x14ac:dyDescent="0.25">
      <c r="A42" s="136"/>
      <c r="B42" s="136"/>
      <c r="C42" s="137"/>
      <c r="D42" s="137"/>
      <c r="E42" s="137"/>
      <c r="F42" s="137"/>
      <c r="G42" s="137"/>
      <c r="H42" s="5"/>
      <c r="I42" s="211" t="s">
        <v>168</v>
      </c>
      <c r="J42" s="167"/>
      <c r="K42" s="167"/>
      <c r="L42" s="212"/>
    </row>
    <row r="43" spans="1:13" x14ac:dyDescent="0.2">
      <c r="A43" s="161" t="s">
        <v>154</v>
      </c>
      <c r="B43" s="135" t="s">
        <v>16</v>
      </c>
      <c r="C43" s="303" t="s">
        <v>23</v>
      </c>
      <c r="D43" s="304"/>
      <c r="E43" s="304"/>
      <c r="F43" s="304"/>
      <c r="G43" s="305"/>
      <c r="H43" s="5"/>
      <c r="I43" s="213" t="s">
        <v>135</v>
      </c>
      <c r="J43" s="98"/>
      <c r="K43" s="98"/>
      <c r="L43" s="214"/>
    </row>
    <row r="44" spans="1:13" x14ac:dyDescent="0.2">
      <c r="A44" s="57" t="s">
        <v>35</v>
      </c>
      <c r="B44" s="58"/>
      <c r="C44" s="306"/>
      <c r="D44" s="306"/>
      <c r="E44" s="306"/>
      <c r="F44" s="306"/>
      <c r="G44" s="306"/>
      <c r="H44" s="5"/>
      <c r="I44" s="215" t="s">
        <v>136</v>
      </c>
      <c r="J44" s="98"/>
      <c r="K44" s="322" t="str">
        <f>B6</f>
        <v>Statut jurdique [menu déroulant]</v>
      </c>
      <c r="L44" s="323"/>
    </row>
    <row r="45" spans="1:13" ht="25.5" x14ac:dyDescent="0.2">
      <c r="A45" s="7" t="s">
        <v>0</v>
      </c>
      <c r="B45" s="159"/>
      <c r="C45" s="297"/>
      <c r="D45" s="297"/>
      <c r="E45" s="297"/>
      <c r="F45" s="297"/>
      <c r="G45" s="297"/>
      <c r="H45" s="109"/>
      <c r="I45" s="215" t="s">
        <v>137</v>
      </c>
      <c r="J45" s="98"/>
      <c r="K45" s="98"/>
      <c r="L45" s="328" t="s">
        <v>122</v>
      </c>
      <c r="M45" s="110"/>
    </row>
    <row r="46" spans="1:13" x14ac:dyDescent="0.2">
      <c r="A46" s="7" t="s">
        <v>1</v>
      </c>
      <c r="B46" s="159">
        <v>0</v>
      </c>
      <c r="C46" s="297"/>
      <c r="D46" s="297"/>
      <c r="E46" s="297"/>
      <c r="F46" s="297"/>
      <c r="G46" s="297"/>
      <c r="H46" s="181"/>
      <c r="I46" s="324"/>
      <c r="J46" s="50"/>
      <c r="K46" s="50"/>
      <c r="L46" s="329"/>
    </row>
    <row r="47" spans="1:13" x14ac:dyDescent="0.2">
      <c r="A47" s="7" t="s">
        <v>161</v>
      </c>
      <c r="B47" s="160">
        <f>SUM(B48:B58)</f>
        <v>0</v>
      </c>
      <c r="C47" s="301"/>
      <c r="D47" s="301"/>
      <c r="E47" s="301"/>
      <c r="F47" s="301"/>
      <c r="G47" s="301"/>
      <c r="H47" s="182"/>
      <c r="I47" s="213" t="s">
        <v>139</v>
      </c>
      <c r="J47" s="98"/>
      <c r="K47" s="98"/>
      <c r="L47" s="214"/>
    </row>
    <row r="48" spans="1:13" x14ac:dyDescent="0.2">
      <c r="A48" s="7" t="s">
        <v>20</v>
      </c>
      <c r="B48" s="159"/>
      <c r="C48" s="297"/>
      <c r="D48" s="297"/>
      <c r="E48" s="297"/>
      <c r="F48" s="297"/>
      <c r="G48" s="297"/>
      <c r="H48" s="182"/>
      <c r="I48" s="215" t="s">
        <v>140</v>
      </c>
      <c r="J48" s="98"/>
      <c r="K48" s="98"/>
      <c r="L48" s="330" t="s">
        <v>122</v>
      </c>
    </row>
    <row r="49" spans="1:14" x14ac:dyDescent="0.2">
      <c r="A49" s="14" t="s">
        <v>37</v>
      </c>
      <c r="B49" s="159">
        <v>0</v>
      </c>
      <c r="C49" s="297"/>
      <c r="D49" s="297"/>
      <c r="E49" s="297"/>
      <c r="F49" s="297"/>
      <c r="G49" s="297"/>
      <c r="H49" s="182"/>
      <c r="I49" s="216" t="s">
        <v>141</v>
      </c>
      <c r="J49" s="12"/>
      <c r="K49" s="12"/>
      <c r="L49" s="330" t="s">
        <v>122</v>
      </c>
    </row>
    <row r="50" spans="1:14" ht="25.5" x14ac:dyDescent="0.2">
      <c r="A50" s="14" t="s">
        <v>128</v>
      </c>
      <c r="B50" s="159">
        <v>0</v>
      </c>
      <c r="C50" s="297"/>
      <c r="D50" s="297"/>
      <c r="E50" s="297"/>
      <c r="F50" s="297"/>
      <c r="G50" s="297"/>
      <c r="H50" s="182"/>
      <c r="I50" s="324" t="s">
        <v>142</v>
      </c>
      <c r="J50" s="50"/>
      <c r="K50" s="50"/>
      <c r="L50" s="331" t="str">
        <f>IF((L48="oui")*AND(L49="oui"),"oui","non")</f>
        <v>non</v>
      </c>
    </row>
    <row r="51" spans="1:14" ht="51" x14ac:dyDescent="0.2">
      <c r="A51" s="14" t="s">
        <v>162</v>
      </c>
      <c r="B51" s="159">
        <v>0</v>
      </c>
      <c r="C51" s="297"/>
      <c r="D51" s="297"/>
      <c r="E51" s="297"/>
      <c r="F51" s="297"/>
      <c r="G51" s="297"/>
      <c r="H51" s="182"/>
      <c r="I51" s="324"/>
      <c r="J51" s="50"/>
      <c r="K51" s="50"/>
      <c r="L51" s="329"/>
    </row>
    <row r="52" spans="1:14" x14ac:dyDescent="0.2">
      <c r="A52" s="14" t="s">
        <v>125</v>
      </c>
      <c r="B52" s="159">
        <v>0</v>
      </c>
      <c r="C52" s="297"/>
      <c r="D52" s="297"/>
      <c r="E52" s="297"/>
      <c r="F52" s="297"/>
      <c r="G52" s="297"/>
      <c r="H52" s="182"/>
      <c r="I52" s="217" t="s">
        <v>134</v>
      </c>
      <c r="J52" s="108"/>
      <c r="K52" s="108"/>
      <c r="L52" s="218"/>
    </row>
    <row r="53" spans="1:14" x14ac:dyDescent="0.2">
      <c r="A53" s="14" t="s">
        <v>126</v>
      </c>
      <c r="B53" s="159">
        <v>0</v>
      </c>
      <c r="C53" s="297"/>
      <c r="D53" s="297"/>
      <c r="E53" s="297"/>
      <c r="F53" s="297"/>
      <c r="G53" s="297"/>
      <c r="H53" s="182"/>
      <c r="I53" s="324" t="s">
        <v>181</v>
      </c>
      <c r="J53" s="50"/>
      <c r="K53" s="50"/>
      <c r="L53" s="330" t="s">
        <v>122</v>
      </c>
    </row>
    <row r="54" spans="1:14" ht="38.25" x14ac:dyDescent="0.2">
      <c r="A54" s="14" t="s">
        <v>24</v>
      </c>
      <c r="B54" s="159">
        <v>0</v>
      </c>
      <c r="C54" s="297"/>
      <c r="D54" s="297"/>
      <c r="E54" s="297"/>
      <c r="F54" s="297"/>
      <c r="G54" s="297"/>
      <c r="H54" s="182"/>
      <c r="I54" s="324" t="s">
        <v>182</v>
      </c>
      <c r="J54" s="50"/>
      <c r="K54" s="50"/>
      <c r="L54" s="330" t="s">
        <v>122</v>
      </c>
    </row>
    <row r="55" spans="1:14" ht="32.25" customHeight="1" x14ac:dyDescent="0.2">
      <c r="A55" s="14" t="s">
        <v>27</v>
      </c>
      <c r="B55" s="159">
        <v>0</v>
      </c>
      <c r="C55" s="297"/>
      <c r="D55" s="297"/>
      <c r="E55" s="297"/>
      <c r="F55" s="297"/>
      <c r="G55" s="297"/>
      <c r="H55" s="182"/>
      <c r="I55" s="215" t="s">
        <v>183</v>
      </c>
      <c r="J55" s="98"/>
      <c r="K55" s="50"/>
      <c r="L55" s="219">
        <f>IF(L54="oui",100%,IF(L53="oui",20%,5%))</f>
        <v>0.05</v>
      </c>
    </row>
    <row r="56" spans="1:14" ht="25.5" x14ac:dyDescent="0.2">
      <c r="A56" s="14" t="s">
        <v>150</v>
      </c>
      <c r="B56" s="159">
        <v>0</v>
      </c>
      <c r="C56" s="297"/>
      <c r="D56" s="297"/>
      <c r="E56" s="297"/>
      <c r="F56" s="297"/>
      <c r="G56" s="297"/>
      <c r="H56" s="182"/>
      <c r="I56" s="215"/>
      <c r="J56" s="98"/>
      <c r="K56" s="50"/>
      <c r="L56" s="320"/>
    </row>
    <row r="57" spans="1:14" x14ac:dyDescent="0.2">
      <c r="A57" s="14" t="s">
        <v>151</v>
      </c>
      <c r="B57" s="159">
        <v>0</v>
      </c>
      <c r="C57" s="297"/>
      <c r="D57" s="297"/>
      <c r="E57" s="297"/>
      <c r="F57" s="297"/>
      <c r="G57" s="297"/>
      <c r="H57" s="182"/>
      <c r="I57" s="325" t="s">
        <v>184</v>
      </c>
      <c r="J57" s="98"/>
      <c r="K57" s="50"/>
      <c r="L57" s="321">
        <v>0.8</v>
      </c>
    </row>
    <row r="58" spans="1:14" x14ac:dyDescent="0.2">
      <c r="A58" s="14" t="s">
        <v>52</v>
      </c>
      <c r="B58" s="159">
        <v>0</v>
      </c>
      <c r="C58" s="297"/>
      <c r="D58" s="297"/>
      <c r="E58" s="297"/>
      <c r="F58" s="297"/>
      <c r="G58" s="297"/>
      <c r="H58" s="182"/>
      <c r="I58" s="324"/>
      <c r="J58" s="50"/>
      <c r="K58" s="50"/>
      <c r="L58" s="214"/>
      <c r="M58" s="110"/>
      <c r="N58" s="50"/>
    </row>
    <row r="59" spans="1:14" x14ac:dyDescent="0.2">
      <c r="A59" s="7" t="s">
        <v>2</v>
      </c>
      <c r="B59" s="160">
        <f>SUM(B60:B61)</f>
        <v>0</v>
      </c>
      <c r="C59" s="301"/>
      <c r="D59" s="301"/>
      <c r="E59" s="301"/>
      <c r="F59" s="301"/>
      <c r="G59" s="301"/>
      <c r="H59" s="182"/>
      <c r="I59" s="213" t="s">
        <v>138</v>
      </c>
      <c r="J59" s="98"/>
      <c r="K59" s="98"/>
      <c r="L59" s="214"/>
      <c r="N59" s="50"/>
    </row>
    <row r="60" spans="1:14" x14ac:dyDescent="0.2">
      <c r="A60" s="14" t="s">
        <v>38</v>
      </c>
      <c r="B60" s="159">
        <v>0</v>
      </c>
      <c r="C60" s="297"/>
      <c r="D60" s="297"/>
      <c r="E60" s="297"/>
      <c r="F60" s="297"/>
      <c r="G60" s="297"/>
      <c r="H60" s="182"/>
      <c r="I60" s="216" t="s">
        <v>144</v>
      </c>
      <c r="J60" s="97"/>
      <c r="K60" s="97"/>
      <c r="L60" s="332" t="s">
        <v>122</v>
      </c>
      <c r="N60" s="50"/>
    </row>
    <row r="61" spans="1:14" x14ac:dyDescent="0.2">
      <c r="A61" s="14" t="s">
        <v>3</v>
      </c>
      <c r="B61" s="159">
        <v>0</v>
      </c>
      <c r="C61" s="297"/>
      <c r="D61" s="297"/>
      <c r="E61" s="297"/>
      <c r="F61" s="297"/>
      <c r="G61" s="297"/>
      <c r="H61" s="182"/>
      <c r="I61" s="215"/>
      <c r="J61" s="98"/>
      <c r="K61" s="98"/>
      <c r="L61" s="214"/>
      <c r="N61" s="50"/>
    </row>
    <row r="62" spans="1:14" ht="21.75" customHeight="1" thickBot="1" x14ac:dyDescent="0.25">
      <c r="A62" s="7" t="s">
        <v>153</v>
      </c>
      <c r="B62" s="159">
        <v>0</v>
      </c>
      <c r="C62" s="297"/>
      <c r="D62" s="297"/>
      <c r="E62" s="297"/>
      <c r="F62" s="297"/>
      <c r="G62" s="297"/>
      <c r="H62" s="182"/>
      <c r="I62" s="326" t="s">
        <v>148</v>
      </c>
      <c r="J62" s="136"/>
      <c r="K62" s="136"/>
      <c r="L62" s="333" t="s">
        <v>133</v>
      </c>
      <c r="N62" s="50"/>
    </row>
    <row r="63" spans="1:14" ht="21.75" customHeight="1" thickBot="1" x14ac:dyDescent="0.25">
      <c r="A63" s="131" t="s">
        <v>127</v>
      </c>
      <c r="B63" s="191">
        <f>B45+B46+B47+B59</f>
        <v>0</v>
      </c>
      <c r="C63" s="182"/>
      <c r="D63" s="182"/>
      <c r="E63" s="182"/>
      <c r="F63" s="182"/>
      <c r="G63" s="182"/>
      <c r="H63" s="182"/>
      <c r="I63" s="4"/>
      <c r="J63" s="4"/>
      <c r="K63" s="4"/>
      <c r="N63" s="50"/>
    </row>
    <row r="64" spans="1:14" ht="21.75" customHeight="1" x14ac:dyDescent="0.2">
      <c r="A64" s="319" t="e">
        <f>IF(I30&gt;L57,"le taux d'aide est supérieur au taux plafond que l'OFB peut apporter, il convient de dimuinuer votre demande d'aide.","")</f>
        <v>#DIV/0!</v>
      </c>
      <c r="B64" s="157"/>
      <c r="C64" s="158"/>
      <c r="D64" s="158"/>
      <c r="E64" s="158"/>
      <c r="F64" s="158"/>
      <c r="G64" s="158"/>
      <c r="H64" s="182"/>
      <c r="I64" s="4"/>
      <c r="J64" s="4"/>
      <c r="K64" s="4"/>
      <c r="N64" s="50"/>
    </row>
    <row r="65" spans="1:14" ht="21.75" customHeight="1" x14ac:dyDescent="0.25">
      <c r="A65" s="44" t="s">
        <v>84</v>
      </c>
      <c r="C65"/>
      <c r="D65"/>
      <c r="E65"/>
      <c r="F65"/>
      <c r="G65"/>
      <c r="H65" s="182"/>
      <c r="I65" s="4"/>
      <c r="J65" s="4"/>
      <c r="K65" s="4"/>
      <c r="N65" s="50"/>
    </row>
    <row r="66" spans="1:14" ht="18.75" x14ac:dyDescent="0.25">
      <c r="A66" s="44"/>
      <c r="C66"/>
      <c r="D66"/>
      <c r="E66"/>
      <c r="F66"/>
      <c r="G66"/>
      <c r="H66" s="158"/>
      <c r="I66" s="4"/>
      <c r="J66" s="4"/>
      <c r="K66" s="4"/>
      <c r="N66" s="50"/>
    </row>
    <row r="67" spans="1:14" s="91" customFormat="1" ht="36.75" customHeight="1" thickBot="1" x14ac:dyDescent="0.35">
      <c r="A67" s="22" t="s">
        <v>85</v>
      </c>
      <c r="B67"/>
      <c r="C67"/>
      <c r="D67"/>
      <c r="E67"/>
      <c r="F67"/>
      <c r="G67"/>
      <c r="H67" s="4"/>
      <c r="I67" s="4"/>
      <c r="J67" s="4"/>
      <c r="K67" s="4"/>
      <c r="L67" s="4"/>
    </row>
    <row r="68" spans="1:14" s="2" customFormat="1" ht="72.75" thickBot="1" x14ac:dyDescent="0.3">
      <c r="A68" s="89" t="s">
        <v>30</v>
      </c>
      <c r="B68" s="90" t="s">
        <v>147</v>
      </c>
      <c r="C68" s="90" t="s">
        <v>87</v>
      </c>
      <c r="D68" s="90" t="s">
        <v>158</v>
      </c>
      <c r="E68" s="90" t="s">
        <v>41</v>
      </c>
      <c r="F68" s="149" t="s">
        <v>131</v>
      </c>
      <c r="G68" s="149" t="s">
        <v>143</v>
      </c>
      <c r="H68" s="4"/>
      <c r="I68" s="5"/>
      <c r="J68" s="5"/>
      <c r="K68" s="5"/>
      <c r="L68" s="5"/>
    </row>
    <row r="69" spans="1:14" customFormat="1" ht="15" x14ac:dyDescent="0.25">
      <c r="A69" s="47" t="s">
        <v>88</v>
      </c>
      <c r="B69" s="51"/>
      <c r="C69" s="51"/>
      <c r="D69" s="51"/>
      <c r="E69" s="51"/>
      <c r="F69" s="52"/>
      <c r="G69" s="2"/>
      <c r="I69" s="1"/>
      <c r="J69" s="1"/>
      <c r="K69" s="1"/>
      <c r="L69" s="91"/>
    </row>
    <row r="70" spans="1:14" customFormat="1" ht="15" x14ac:dyDescent="0.25">
      <c r="A70" s="142"/>
      <c r="B70" s="143"/>
      <c r="C70" s="143"/>
      <c r="D70" s="144"/>
      <c r="E70" s="117">
        <f>((B70/12)*C70)*D70</f>
        <v>0</v>
      </c>
      <c r="F70" s="150">
        <f>IF($L$45="non",0,MIN((B70/12*C70*D70),(80000/12*C70*D70)))</f>
        <v>0</v>
      </c>
      <c r="G70" s="151" t="str">
        <f>IF(B70&gt;80000,"oui","")</f>
        <v/>
      </c>
      <c r="H70" s="5"/>
      <c r="I70" s="1"/>
      <c r="J70" s="1"/>
      <c r="K70" s="1"/>
      <c r="L70" s="2"/>
    </row>
    <row r="71" spans="1:14" customFormat="1" ht="15" x14ac:dyDescent="0.25">
      <c r="A71" s="142"/>
      <c r="B71" s="143"/>
      <c r="C71" s="145"/>
      <c r="D71" s="144"/>
      <c r="E71" s="117">
        <f>((B71/12)*C71)*D71</f>
        <v>0</v>
      </c>
      <c r="F71" s="150">
        <f t="shared" ref="F71:F79" si="0">IF($L$45="non",0,MIN((B71/12*C71*D71),(80000/12*C71*D71)))</f>
        <v>0</v>
      </c>
      <c r="G71" s="151" t="str">
        <f t="shared" ref="G71:G80" si="1">IF(B71&gt;80000,"oui","")</f>
        <v/>
      </c>
      <c r="I71" s="1"/>
      <c r="J71" s="1"/>
      <c r="K71" s="1"/>
    </row>
    <row r="72" spans="1:14" customFormat="1" ht="15" outlineLevel="1" x14ac:dyDescent="0.25">
      <c r="A72" s="142"/>
      <c r="B72" s="143"/>
      <c r="C72" s="143"/>
      <c r="D72" s="144"/>
      <c r="E72" s="117">
        <f t="shared" ref="E72:E79" si="2">((B72/12)*C72)*D72</f>
        <v>0</v>
      </c>
      <c r="F72" s="150">
        <f t="shared" si="0"/>
        <v>0</v>
      </c>
      <c r="G72" s="151" t="str">
        <f t="shared" si="1"/>
        <v/>
      </c>
      <c r="H72" s="4"/>
      <c r="I72" s="5"/>
      <c r="J72" s="5"/>
      <c r="K72" s="5"/>
    </row>
    <row r="73" spans="1:14" customFormat="1" ht="15" outlineLevel="1" x14ac:dyDescent="0.25">
      <c r="A73" s="142"/>
      <c r="B73" s="143"/>
      <c r="C73" s="143"/>
      <c r="D73" s="144"/>
      <c r="E73" s="117">
        <f t="shared" si="2"/>
        <v>0</v>
      </c>
      <c r="F73" s="150">
        <f t="shared" si="0"/>
        <v>0</v>
      </c>
      <c r="G73" s="151" t="str">
        <f t="shared" si="1"/>
        <v/>
      </c>
      <c r="H73" s="4"/>
      <c r="I73" s="1"/>
      <c r="J73" s="1"/>
      <c r="K73" s="1"/>
    </row>
    <row r="74" spans="1:14" customFormat="1" ht="15" outlineLevel="1" x14ac:dyDescent="0.25">
      <c r="A74" s="142"/>
      <c r="B74" s="143"/>
      <c r="C74" s="143"/>
      <c r="D74" s="144"/>
      <c r="E74" s="117">
        <f t="shared" si="2"/>
        <v>0</v>
      </c>
      <c r="F74" s="150">
        <f t="shared" si="0"/>
        <v>0</v>
      </c>
      <c r="G74" s="151" t="str">
        <f t="shared" si="1"/>
        <v/>
      </c>
      <c r="H74" s="4"/>
      <c r="I74" s="5"/>
      <c r="J74" s="5"/>
      <c r="K74" s="5"/>
    </row>
    <row r="75" spans="1:14" customFormat="1" ht="15" outlineLevel="1" x14ac:dyDescent="0.25">
      <c r="A75" s="142"/>
      <c r="B75" s="143"/>
      <c r="C75" s="143"/>
      <c r="D75" s="144"/>
      <c r="E75" s="117">
        <f t="shared" si="2"/>
        <v>0</v>
      </c>
      <c r="F75" s="150">
        <f t="shared" si="0"/>
        <v>0</v>
      </c>
      <c r="G75" s="151" t="str">
        <f t="shared" si="1"/>
        <v/>
      </c>
      <c r="H75" s="4"/>
      <c r="I75" s="5"/>
      <c r="J75" s="5"/>
      <c r="K75" s="5"/>
    </row>
    <row r="76" spans="1:14" customFormat="1" ht="15" outlineLevel="1" x14ac:dyDescent="0.25">
      <c r="A76" s="142"/>
      <c r="B76" s="143"/>
      <c r="C76" s="143"/>
      <c r="D76" s="144"/>
      <c r="E76" s="117">
        <f t="shared" si="2"/>
        <v>0</v>
      </c>
      <c r="F76" s="150">
        <f t="shared" si="0"/>
        <v>0</v>
      </c>
      <c r="G76" s="151" t="str">
        <f t="shared" si="1"/>
        <v/>
      </c>
      <c r="H76" s="4"/>
      <c r="I76" s="5"/>
      <c r="J76" s="5"/>
      <c r="K76" s="5"/>
    </row>
    <row r="77" spans="1:14" customFormat="1" ht="15" outlineLevel="1" x14ac:dyDescent="0.25">
      <c r="A77" s="142"/>
      <c r="B77" s="143"/>
      <c r="C77" s="143"/>
      <c r="D77" s="144"/>
      <c r="E77" s="117">
        <f t="shared" si="2"/>
        <v>0</v>
      </c>
      <c r="F77" s="150">
        <f t="shared" si="0"/>
        <v>0</v>
      </c>
      <c r="G77" s="151" t="str">
        <f t="shared" si="1"/>
        <v/>
      </c>
      <c r="H77" s="4"/>
      <c r="I77" s="5"/>
      <c r="J77" s="5"/>
      <c r="K77" s="5"/>
    </row>
    <row r="78" spans="1:14" customFormat="1" ht="15" outlineLevel="1" x14ac:dyDescent="0.25">
      <c r="A78" s="142"/>
      <c r="B78" s="143"/>
      <c r="C78" s="143"/>
      <c r="D78" s="144"/>
      <c r="E78" s="117">
        <f t="shared" si="2"/>
        <v>0</v>
      </c>
      <c r="F78" s="150">
        <f t="shared" si="0"/>
        <v>0</v>
      </c>
      <c r="G78" s="151" t="str">
        <f t="shared" si="1"/>
        <v/>
      </c>
      <c r="H78" s="4"/>
      <c r="I78" s="5"/>
      <c r="J78" s="5"/>
      <c r="K78" s="5"/>
    </row>
    <row r="79" spans="1:14" s="3" customFormat="1" ht="16.5" customHeight="1" x14ac:dyDescent="0.25">
      <c r="A79" s="142"/>
      <c r="B79" s="143"/>
      <c r="C79" s="143"/>
      <c r="D79" s="144"/>
      <c r="E79" s="117">
        <f t="shared" si="2"/>
        <v>0</v>
      </c>
      <c r="F79" s="150">
        <f t="shared" si="0"/>
        <v>0</v>
      </c>
      <c r="G79" s="151" t="str">
        <f t="shared" si="1"/>
        <v/>
      </c>
      <c r="H79" s="4"/>
      <c r="I79" s="5"/>
      <c r="J79" s="5"/>
      <c r="K79" s="5"/>
      <c r="L79"/>
    </row>
    <row r="80" spans="1:14" ht="15.75" thickBot="1" x14ac:dyDescent="0.3">
      <c r="A80" s="53" t="s">
        <v>17</v>
      </c>
      <c r="B80" s="54"/>
      <c r="C80" s="54"/>
      <c r="D80" s="55"/>
      <c r="E80" s="118">
        <f>SUM(E70:E79)</f>
        <v>0</v>
      </c>
      <c r="F80" s="152">
        <f>SUM(F70:F74)</f>
        <v>0</v>
      </c>
      <c r="G80" s="116" t="str">
        <f t="shared" si="1"/>
        <v/>
      </c>
      <c r="L80"/>
    </row>
    <row r="81" spans="1:12" customFormat="1" ht="15.75" thickBot="1" x14ac:dyDescent="0.3">
      <c r="A81" s="83"/>
      <c r="B81" s="84"/>
      <c r="C81" s="84"/>
      <c r="D81" s="85"/>
      <c r="E81" s="84"/>
      <c r="F81" s="86"/>
      <c r="H81" s="4"/>
      <c r="I81" s="5"/>
      <c r="J81" s="5"/>
      <c r="K81" s="5"/>
      <c r="L81" s="3"/>
    </row>
    <row r="82" spans="1:12" ht="45.75" thickBot="1" x14ac:dyDescent="0.3">
      <c r="A82" s="192" t="s">
        <v>119</v>
      </c>
      <c r="B82" s="298"/>
      <c r="C82" s="299"/>
      <c r="D82" s="299"/>
      <c r="E82" s="299"/>
      <c r="F82" s="299"/>
      <c r="G82" s="300"/>
    </row>
    <row r="83" spans="1:12" customFormat="1" ht="15" x14ac:dyDescent="0.25">
      <c r="A83" s="87"/>
      <c r="B83" s="87"/>
      <c r="C83" s="87"/>
      <c r="D83" s="87"/>
      <c r="E83" s="87"/>
      <c r="F83" s="87"/>
      <c r="G83" s="4"/>
      <c r="H83" s="4"/>
      <c r="I83" s="5"/>
      <c r="J83" s="5"/>
      <c r="K83" s="5"/>
    </row>
    <row r="84" spans="1:12" customFormat="1" ht="62.25" customHeight="1" thickBot="1" x14ac:dyDescent="0.35">
      <c r="A84" s="22" t="s">
        <v>89</v>
      </c>
      <c r="H84" s="4"/>
      <c r="I84" s="5"/>
      <c r="J84" s="5"/>
      <c r="K84" s="5"/>
      <c r="L84" s="4"/>
    </row>
    <row r="85" spans="1:12" s="2" customFormat="1" ht="72" x14ac:dyDescent="0.25">
      <c r="A85" s="146" t="s">
        <v>30</v>
      </c>
      <c r="B85" s="147" t="s">
        <v>147</v>
      </c>
      <c r="C85" s="147" t="s">
        <v>87</v>
      </c>
      <c r="D85" s="147" t="s">
        <v>86</v>
      </c>
      <c r="E85" s="147" t="s">
        <v>41</v>
      </c>
      <c r="F85" s="148" t="s">
        <v>131</v>
      </c>
      <c r="G85"/>
      <c r="H85" s="4"/>
      <c r="I85" s="5"/>
      <c r="J85" s="5"/>
      <c r="K85" s="5"/>
      <c r="L85"/>
    </row>
    <row r="86" spans="1:12" customFormat="1" ht="15" x14ac:dyDescent="0.25">
      <c r="A86" s="47" t="s">
        <v>88</v>
      </c>
      <c r="B86" s="51"/>
      <c r="C86" s="51"/>
      <c r="D86" s="51"/>
      <c r="E86" s="51"/>
      <c r="F86" s="52"/>
      <c r="G86" s="2"/>
      <c r="I86" s="183"/>
      <c r="J86" s="183"/>
      <c r="K86" s="183"/>
    </row>
    <row r="87" spans="1:12" customFormat="1" ht="15" x14ac:dyDescent="0.25">
      <c r="A87" s="142"/>
      <c r="B87" s="143"/>
      <c r="C87" s="143"/>
      <c r="D87" s="144"/>
      <c r="E87" s="117">
        <f>((B87/12)*C87)*D87</f>
        <v>0</v>
      </c>
      <c r="F87" s="150">
        <f>MIN((B87/12*C87*D87),(80000/12*C87*D87))</f>
        <v>0</v>
      </c>
      <c r="G87" s="151" t="str">
        <f>IF(B87&gt;80000,"oui","")</f>
        <v/>
      </c>
      <c r="H87" s="5"/>
      <c r="I87" s="5"/>
      <c r="J87" s="5"/>
      <c r="K87" s="5"/>
      <c r="L87" s="2"/>
    </row>
    <row r="88" spans="1:12" customFormat="1" ht="15" x14ac:dyDescent="0.25">
      <c r="A88" s="142"/>
      <c r="B88" s="143"/>
      <c r="C88" s="145"/>
      <c r="D88" s="144"/>
      <c r="E88" s="117">
        <f>((B88/12)*C88)*D88</f>
        <v>0</v>
      </c>
      <c r="F88" s="150">
        <f t="shared" ref="F88:F96" si="3">MIN((B88/12*C88*D88),(80000/12*C88*D88))</f>
        <v>0</v>
      </c>
      <c r="G88" s="151" t="str">
        <f t="shared" ref="G88:G97" si="4">IF(B88&gt;80000,"oui","")</f>
        <v/>
      </c>
      <c r="I88" s="1"/>
      <c r="J88" s="1"/>
      <c r="K88" s="1"/>
    </row>
    <row r="89" spans="1:12" customFormat="1" ht="15" outlineLevel="1" x14ac:dyDescent="0.25">
      <c r="A89" s="142"/>
      <c r="B89" s="143"/>
      <c r="C89" s="143"/>
      <c r="D89" s="144"/>
      <c r="E89" s="117">
        <f t="shared" ref="E89:E96" si="5">((B89/12)*C89)*D89</f>
        <v>0</v>
      </c>
      <c r="F89" s="150">
        <f t="shared" si="3"/>
        <v>0</v>
      </c>
      <c r="G89" s="151" t="str">
        <f t="shared" si="4"/>
        <v/>
      </c>
      <c r="H89" s="4"/>
      <c r="I89" s="5"/>
      <c r="J89" s="5"/>
      <c r="K89" s="5"/>
    </row>
    <row r="90" spans="1:12" customFormat="1" ht="15" outlineLevel="1" x14ac:dyDescent="0.25">
      <c r="A90" s="142"/>
      <c r="B90" s="143"/>
      <c r="C90" s="143"/>
      <c r="D90" s="144"/>
      <c r="E90" s="117">
        <f t="shared" si="5"/>
        <v>0</v>
      </c>
      <c r="F90" s="150">
        <f t="shared" si="3"/>
        <v>0</v>
      </c>
      <c r="G90" s="151" t="str">
        <f t="shared" si="4"/>
        <v/>
      </c>
      <c r="H90" s="4"/>
      <c r="I90" s="1"/>
      <c r="J90" s="1"/>
      <c r="K90" s="1"/>
    </row>
    <row r="91" spans="1:12" customFormat="1" ht="15" outlineLevel="1" x14ac:dyDescent="0.25">
      <c r="A91" s="142"/>
      <c r="B91" s="143"/>
      <c r="C91" s="143"/>
      <c r="D91" s="144"/>
      <c r="E91" s="117">
        <f t="shared" si="5"/>
        <v>0</v>
      </c>
      <c r="F91" s="150">
        <f t="shared" si="3"/>
        <v>0</v>
      </c>
      <c r="G91" s="151" t="str">
        <f t="shared" si="4"/>
        <v/>
      </c>
      <c r="H91" s="4"/>
      <c r="I91" s="5"/>
      <c r="J91" s="5"/>
      <c r="K91" s="5"/>
    </row>
    <row r="92" spans="1:12" customFormat="1" ht="15" outlineLevel="1" x14ac:dyDescent="0.25">
      <c r="A92" s="142"/>
      <c r="B92" s="143"/>
      <c r="C92" s="143"/>
      <c r="D92" s="144"/>
      <c r="E92" s="117">
        <f t="shared" si="5"/>
        <v>0</v>
      </c>
      <c r="F92" s="150">
        <f t="shared" si="3"/>
        <v>0</v>
      </c>
      <c r="G92" s="151" t="str">
        <f t="shared" si="4"/>
        <v/>
      </c>
      <c r="H92" s="4"/>
      <c r="I92" s="5"/>
      <c r="J92" s="5"/>
      <c r="K92" s="5"/>
    </row>
    <row r="93" spans="1:12" customFormat="1" ht="15" outlineLevel="1" x14ac:dyDescent="0.25">
      <c r="A93" s="142"/>
      <c r="B93" s="143"/>
      <c r="C93" s="143"/>
      <c r="D93" s="144"/>
      <c r="E93" s="117">
        <f t="shared" si="5"/>
        <v>0</v>
      </c>
      <c r="F93" s="150">
        <f t="shared" si="3"/>
        <v>0</v>
      </c>
      <c r="G93" s="151" t="str">
        <f t="shared" si="4"/>
        <v/>
      </c>
      <c r="H93" s="4"/>
      <c r="I93" s="5"/>
      <c r="J93" s="5"/>
      <c r="K93" s="5"/>
    </row>
    <row r="94" spans="1:12" customFormat="1" ht="15" outlineLevel="1" x14ac:dyDescent="0.25">
      <c r="A94" s="142"/>
      <c r="B94" s="143"/>
      <c r="C94" s="143"/>
      <c r="D94" s="144"/>
      <c r="E94" s="117">
        <f t="shared" si="5"/>
        <v>0</v>
      </c>
      <c r="F94" s="150">
        <f t="shared" si="3"/>
        <v>0</v>
      </c>
      <c r="G94" s="151" t="str">
        <f t="shared" si="4"/>
        <v/>
      </c>
      <c r="H94" s="4"/>
      <c r="I94" s="5"/>
      <c r="J94" s="5"/>
      <c r="K94" s="5"/>
    </row>
    <row r="95" spans="1:12" customFormat="1" ht="15" outlineLevel="1" x14ac:dyDescent="0.25">
      <c r="A95" s="142"/>
      <c r="B95" s="143"/>
      <c r="C95" s="143"/>
      <c r="D95" s="144"/>
      <c r="E95" s="117">
        <f t="shared" si="5"/>
        <v>0</v>
      </c>
      <c r="F95" s="150">
        <f t="shared" si="3"/>
        <v>0</v>
      </c>
      <c r="G95" s="151" t="str">
        <f t="shared" si="4"/>
        <v/>
      </c>
      <c r="H95" s="4"/>
      <c r="I95" s="5"/>
      <c r="J95" s="5"/>
      <c r="K95" s="5"/>
    </row>
    <row r="96" spans="1:12" s="3" customFormat="1" ht="15" x14ac:dyDescent="0.25">
      <c r="A96" s="142"/>
      <c r="B96" s="143"/>
      <c r="C96" s="143"/>
      <c r="D96" s="144"/>
      <c r="E96" s="117">
        <f t="shared" si="5"/>
        <v>0</v>
      </c>
      <c r="F96" s="150">
        <f t="shared" si="3"/>
        <v>0</v>
      </c>
      <c r="G96" s="151" t="str">
        <f t="shared" si="4"/>
        <v/>
      </c>
      <c r="H96" s="4"/>
      <c r="I96" s="5"/>
      <c r="J96" s="5"/>
      <c r="K96" s="5"/>
      <c r="L96"/>
    </row>
    <row r="97" spans="1:12" ht="15.75" thickBot="1" x14ac:dyDescent="0.3">
      <c r="A97" s="111" t="s">
        <v>17</v>
      </c>
      <c r="B97" s="112"/>
      <c r="C97" s="112"/>
      <c r="D97" s="113"/>
      <c r="E97" s="118">
        <f>SUM(E87:E96)</f>
        <v>0</v>
      </c>
      <c r="F97" s="152">
        <f>SUM(F87:F91)</f>
        <v>0</v>
      </c>
      <c r="G97" s="116" t="str">
        <f t="shared" si="4"/>
        <v/>
      </c>
      <c r="L97"/>
    </row>
    <row r="98" spans="1:12" ht="15.75" thickBot="1" x14ac:dyDescent="0.3">
      <c r="L98" s="3"/>
    </row>
    <row r="99" spans="1:12" ht="45.75" thickBot="1" x14ac:dyDescent="0.3">
      <c r="A99" s="192" t="s">
        <v>120</v>
      </c>
      <c r="B99" s="298"/>
      <c r="C99" s="299"/>
      <c r="D99" s="299"/>
      <c r="E99" s="299"/>
      <c r="F99" s="299"/>
      <c r="G99" s="300"/>
    </row>
    <row r="100" spans="1:12" customFormat="1" ht="15" x14ac:dyDescent="0.25">
      <c r="A100" s="87"/>
      <c r="B100" s="87"/>
      <c r="C100" s="87"/>
      <c r="D100" s="87"/>
      <c r="E100" s="87"/>
      <c r="F100" s="87"/>
      <c r="G100" s="4"/>
      <c r="H100" s="4"/>
      <c r="I100" s="5"/>
      <c r="J100" s="5"/>
      <c r="K100" s="5"/>
      <c r="L100" s="4"/>
    </row>
    <row r="101" spans="1:12" customFormat="1" ht="48" customHeight="1" x14ac:dyDescent="0.3">
      <c r="A101" s="22" t="s">
        <v>90</v>
      </c>
      <c r="H101" s="4"/>
      <c r="I101" s="5"/>
      <c r="J101" s="5"/>
      <c r="K101" s="5"/>
      <c r="L101" s="4"/>
    </row>
    <row r="102" spans="1:12" customFormat="1" ht="19.5" thickBot="1" x14ac:dyDescent="0.35">
      <c r="A102" s="22"/>
      <c r="H102" s="4"/>
      <c r="I102" s="5"/>
      <c r="J102" s="5"/>
      <c r="K102" s="5"/>
    </row>
    <row r="103" spans="1:12" customFormat="1" ht="90" x14ac:dyDescent="0.25">
      <c r="A103" s="48" t="s">
        <v>31</v>
      </c>
      <c r="B103" s="49" t="s">
        <v>32</v>
      </c>
      <c r="C103" s="49" t="s">
        <v>91</v>
      </c>
      <c r="D103" s="49" t="s">
        <v>99</v>
      </c>
      <c r="E103" s="49" t="s">
        <v>33</v>
      </c>
      <c r="I103" s="183"/>
      <c r="J103" s="183"/>
      <c r="K103" s="183"/>
    </row>
    <row r="104" spans="1:12" customFormat="1" ht="15" outlineLevel="2" x14ac:dyDescent="0.25">
      <c r="A104" s="153"/>
      <c r="B104" s="154"/>
      <c r="C104" s="154"/>
      <c r="D104" s="154"/>
      <c r="E104" s="88" t="str">
        <f t="shared" ref="E104" si="6">IF(B104&lt;&gt;"",MIN(B104/(C104*12)*D104,B104),"")</f>
        <v/>
      </c>
      <c r="I104" s="5"/>
      <c r="J104" s="5"/>
      <c r="K104" s="5"/>
    </row>
    <row r="105" spans="1:12" customFormat="1" ht="15" outlineLevel="2" x14ac:dyDescent="0.25">
      <c r="A105" s="153"/>
      <c r="B105" s="154"/>
      <c r="C105" s="154"/>
      <c r="D105" s="154"/>
      <c r="E105" s="88" t="str">
        <f t="shared" ref="E105:E108" si="7">IF(B105&lt;&gt;"",MIN(B105/(C105*12)*D105,B105),"")</f>
        <v/>
      </c>
      <c r="I105" s="5"/>
      <c r="J105" s="5"/>
      <c r="K105" s="5"/>
    </row>
    <row r="106" spans="1:12" customFormat="1" ht="15" outlineLevel="2" x14ac:dyDescent="0.25">
      <c r="A106" s="153"/>
      <c r="B106" s="154"/>
      <c r="C106" s="154"/>
      <c r="D106" s="154"/>
      <c r="E106" s="88" t="str">
        <f t="shared" si="7"/>
        <v/>
      </c>
      <c r="H106" s="4"/>
      <c r="I106" s="5"/>
      <c r="J106" s="5"/>
      <c r="K106" s="5"/>
    </row>
    <row r="107" spans="1:12" customFormat="1" ht="15" outlineLevel="2" x14ac:dyDescent="0.25">
      <c r="A107" s="153"/>
      <c r="B107" s="154"/>
      <c r="C107" s="154"/>
      <c r="D107" s="154"/>
      <c r="E107" s="88" t="str">
        <f t="shared" si="7"/>
        <v/>
      </c>
      <c r="H107" s="4"/>
      <c r="I107" s="5"/>
      <c r="J107" s="5"/>
      <c r="K107" s="5"/>
    </row>
    <row r="108" spans="1:12" customFormat="1" ht="15" x14ac:dyDescent="0.25">
      <c r="A108" s="153"/>
      <c r="B108" s="154"/>
      <c r="C108" s="154"/>
      <c r="D108" s="154"/>
      <c r="E108" s="88" t="str">
        <f t="shared" si="7"/>
        <v/>
      </c>
      <c r="H108" s="4"/>
      <c r="I108" s="5"/>
      <c r="J108" s="5"/>
      <c r="K108" s="5"/>
    </row>
    <row r="109" spans="1:12" ht="15.75" thickBot="1" x14ac:dyDescent="0.3">
      <c r="A109" s="45" t="s">
        <v>17</v>
      </c>
      <c r="B109" s="46">
        <f t="shared" ref="B109:D109" si="8">SUM(B104:B108)</f>
        <v>0</v>
      </c>
      <c r="C109" s="46">
        <f t="shared" si="8"/>
        <v>0</v>
      </c>
      <c r="D109" s="46">
        <f t="shared" si="8"/>
        <v>0</v>
      </c>
      <c r="E109" s="56">
        <f>SUM(E104:E108)</f>
        <v>0</v>
      </c>
      <c r="F109"/>
      <c r="G109"/>
      <c r="L109"/>
    </row>
    <row r="110" spans="1:12" customFormat="1" ht="15.75" outlineLevel="3" thickBot="1" x14ac:dyDescent="0.3">
      <c r="A110" s="4"/>
      <c r="B110" s="4"/>
      <c r="C110" s="4"/>
      <c r="D110" s="4"/>
      <c r="E110" s="4"/>
      <c r="F110" s="4"/>
      <c r="G110" s="4"/>
      <c r="H110" s="4"/>
      <c r="I110" s="5"/>
      <c r="J110" s="5"/>
      <c r="K110" s="5"/>
    </row>
    <row r="111" spans="1:12" ht="45.75" thickBot="1" x14ac:dyDescent="0.3">
      <c r="A111" s="192" t="s">
        <v>132</v>
      </c>
      <c r="B111" s="298"/>
      <c r="C111" s="299"/>
      <c r="D111" s="299"/>
      <c r="E111" s="299"/>
      <c r="F111" s="299"/>
      <c r="G111" s="300"/>
    </row>
    <row r="112" spans="1:12" ht="15" x14ac:dyDescent="0.25">
      <c r="L112"/>
    </row>
    <row r="113" spans="1:12" customFormat="1" ht="52.5" customHeight="1" x14ac:dyDescent="0.25">
      <c r="A113" s="4"/>
      <c r="B113" s="4"/>
      <c r="C113" s="4"/>
      <c r="D113" s="4"/>
      <c r="E113" s="4"/>
      <c r="F113" s="4"/>
      <c r="G113" s="4"/>
      <c r="H113" s="4"/>
      <c r="I113" s="5"/>
      <c r="J113" s="5"/>
      <c r="K113" s="5"/>
      <c r="L113" s="4"/>
    </row>
    <row r="115" spans="1:12" ht="15" x14ac:dyDescent="0.25">
      <c r="I115" s="183"/>
      <c r="J115" s="183"/>
      <c r="K115" s="183"/>
      <c r="L115"/>
    </row>
  </sheetData>
  <mergeCells count="60">
    <mergeCell ref="A5:A6"/>
    <mergeCell ref="C58:G58"/>
    <mergeCell ref="C60:G60"/>
    <mergeCell ref="C9:G9"/>
    <mergeCell ref="C11:G11"/>
    <mergeCell ref="C12:G12"/>
    <mergeCell ref="C13:G13"/>
    <mergeCell ref="C14:G14"/>
    <mergeCell ref="C49:G49"/>
    <mergeCell ref="C50:G50"/>
    <mergeCell ref="C47:G47"/>
    <mergeCell ref="C51:G51"/>
    <mergeCell ref="C52:G52"/>
    <mergeCell ref="C53:G53"/>
    <mergeCell ref="C45:G45"/>
    <mergeCell ref="C46:G46"/>
    <mergeCell ref="C48:G48"/>
    <mergeCell ref="C56:G56"/>
    <mergeCell ref="C57:G57"/>
    <mergeCell ref="C34:G34"/>
    <mergeCell ref="C35:G35"/>
    <mergeCell ref="C36:G36"/>
    <mergeCell ref="C43:G43"/>
    <mergeCell ref="C44:G44"/>
    <mergeCell ref="C15:G15"/>
    <mergeCell ref="C16:G16"/>
    <mergeCell ref="C17:G17"/>
    <mergeCell ref="C18:G18"/>
    <mergeCell ref="C19:G19"/>
    <mergeCell ref="C54:G54"/>
    <mergeCell ref="C55:G55"/>
    <mergeCell ref="B82:G82"/>
    <mergeCell ref="B99:G99"/>
    <mergeCell ref="B111:G111"/>
    <mergeCell ref="C61:G61"/>
    <mergeCell ref="C62:G62"/>
    <mergeCell ref="C59:G59"/>
    <mergeCell ref="J11:L11"/>
    <mergeCell ref="J12:L12"/>
    <mergeCell ref="J13:L13"/>
    <mergeCell ref="J14:L14"/>
    <mergeCell ref="J15:L15"/>
    <mergeCell ref="C20:G20"/>
    <mergeCell ref="J20:L20"/>
    <mergeCell ref="J16:L16"/>
    <mergeCell ref="J17:L17"/>
    <mergeCell ref="J18:L18"/>
    <mergeCell ref="J19:L19"/>
    <mergeCell ref="J28:L28"/>
    <mergeCell ref="J30:L30"/>
    <mergeCell ref="J32:L32"/>
    <mergeCell ref="I31:K31"/>
    <mergeCell ref="C21:G21"/>
    <mergeCell ref="C22:G22"/>
    <mergeCell ref="C23:G23"/>
    <mergeCell ref="C30:G30"/>
    <mergeCell ref="J22:L22"/>
    <mergeCell ref="J23:L23"/>
    <mergeCell ref="J26:L26"/>
    <mergeCell ref="J21:L21"/>
  </mergeCells>
  <dataValidations count="1">
    <dataValidation type="list" allowBlank="1" showInputMessage="1" showErrorMessage="1" sqref="L53:L54 L45 L48:L49 L60 L62" xr:uid="{AB71BCA2-F8F2-4D5B-9CCD-A13015B020A3}">
      <formula1>"oui,non"</formula1>
    </dataValidation>
  </dataValidations>
  <pageMargins left="0.51181102362204722" right="0.51181102362204722" top="0.74803149606299213" bottom="0.74803149606299213" header="0.31496062992125984" footer="0.31496062992125984"/>
  <pageSetup paperSize="9" scale="65" fitToHeight="2" orientation="portrait" r:id="rId1"/>
  <headerFooter>
    <oddFooter>&amp;C&amp;A&amp;R&amp;P/&amp;N</oddFooter>
  </headerFooter>
  <rowBreaks count="1" manualBreakCount="1">
    <brk id="6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EC76C-E6F4-417D-BBBB-3902376EC409}">
  <sheetPr>
    <tabColor theme="4"/>
  </sheetPr>
  <dimension ref="A1:O115"/>
  <sheetViews>
    <sheetView zoomScale="70" zoomScaleNormal="70" zoomScaleSheetLayoutView="70" workbookViewId="0">
      <selection sqref="A1:D1"/>
    </sheetView>
  </sheetViews>
  <sheetFormatPr baseColWidth="10" defaultRowHeight="12.75" outlineLevelRow="3" x14ac:dyDescent="0.2"/>
  <cols>
    <col min="1" max="1" width="49" style="4" customWidth="1"/>
    <col min="2" max="2" width="13.42578125" style="4" customWidth="1"/>
    <col min="3" max="3" width="13.85546875" style="4" customWidth="1"/>
    <col min="4" max="7" width="13.42578125" style="4" customWidth="1"/>
    <col min="8" max="8" width="4" style="4" customWidth="1"/>
    <col min="9" max="9" width="17" style="5" customWidth="1"/>
    <col min="10" max="11" width="21" style="5" customWidth="1"/>
    <col min="12" max="12" width="21" style="4" customWidth="1"/>
    <col min="13" max="19" width="13.85546875" style="4" customWidth="1"/>
    <col min="20" max="16384" width="11.42578125" style="4"/>
  </cols>
  <sheetData>
    <row r="1" spans="1:12" ht="27" thickBot="1" x14ac:dyDescent="0.45">
      <c r="B1" s="82" t="s">
        <v>51</v>
      </c>
    </row>
    <row r="2" spans="1:12" ht="18.75" customHeight="1" thickBot="1" x14ac:dyDescent="0.25">
      <c r="A2" s="226" t="s">
        <v>160</v>
      </c>
      <c r="C2" s="36"/>
      <c r="D2" s="36"/>
      <c r="E2" s="36"/>
      <c r="F2" s="36"/>
      <c r="G2" s="36"/>
      <c r="I2" s="172"/>
      <c r="J2" s="172"/>
      <c r="K2" s="172"/>
    </row>
    <row r="3" spans="1:12" ht="18.75" customHeight="1" thickBot="1" x14ac:dyDescent="0.25">
      <c r="A3" s="225" t="s">
        <v>159</v>
      </c>
      <c r="C3" s="36"/>
      <c r="D3" s="36"/>
      <c r="E3" s="36"/>
      <c r="F3" s="36"/>
      <c r="G3" s="36"/>
      <c r="I3" s="172"/>
      <c r="J3" s="172"/>
      <c r="K3" s="172"/>
    </row>
    <row r="4" spans="1:12" ht="18.75" customHeight="1" x14ac:dyDescent="0.4">
      <c r="A4" s="318">
        <f>'0 - Lisez-moi'!B6</f>
        <v>0</v>
      </c>
      <c r="B4" s="37"/>
      <c r="C4" s="36"/>
      <c r="D4" s="36"/>
      <c r="E4" s="36"/>
      <c r="F4" s="36"/>
      <c r="G4" s="36"/>
      <c r="I4" s="222" t="s">
        <v>117</v>
      </c>
      <c r="J4" s="223"/>
      <c r="K4" s="223"/>
      <c r="L4" s="224"/>
    </row>
    <row r="5" spans="1:12" ht="18.75" customHeight="1" x14ac:dyDescent="0.2">
      <c r="A5" s="307" t="s">
        <v>69</v>
      </c>
      <c r="B5" s="228">
        <f>'0 - Lisez-moi'!B10</f>
        <v>0</v>
      </c>
      <c r="C5" s="229"/>
      <c r="D5" s="229"/>
      <c r="E5" s="229"/>
      <c r="F5" s="229"/>
      <c r="G5" s="229"/>
      <c r="I5" s="199">
        <f>B5</f>
        <v>0</v>
      </c>
      <c r="J5" s="50"/>
      <c r="K5" s="50"/>
      <c r="L5" s="195"/>
    </row>
    <row r="6" spans="1:12" ht="18.75" customHeight="1" x14ac:dyDescent="0.2">
      <c r="A6" s="307"/>
      <c r="B6" s="37" t="str">
        <f>'0 - Lisez-moi'!C10</f>
        <v>Statut jurdique [menu déroulant]</v>
      </c>
      <c r="C6" s="36"/>
      <c r="D6" s="36"/>
      <c r="E6" s="36"/>
      <c r="F6" s="36"/>
      <c r="G6" s="36"/>
      <c r="I6" s="199" t="str">
        <f>B6</f>
        <v>Statut jurdique [menu déroulant]</v>
      </c>
      <c r="J6" s="50"/>
      <c r="K6" s="50"/>
      <c r="L6" s="195"/>
    </row>
    <row r="7" spans="1:12" ht="18.75" x14ac:dyDescent="0.3">
      <c r="A7" s="22" t="s">
        <v>15</v>
      </c>
      <c r="I7" s="200" t="s">
        <v>118</v>
      </c>
      <c r="J7" s="50"/>
      <c r="K7" s="50"/>
      <c r="L7" s="195"/>
    </row>
    <row r="8" spans="1:12" ht="13.5" thickBot="1" x14ac:dyDescent="0.25">
      <c r="C8" s="5"/>
      <c r="D8" s="5"/>
      <c r="E8" s="5"/>
      <c r="F8" s="5"/>
      <c r="G8" s="5"/>
      <c r="H8" s="5"/>
      <c r="I8" s="199"/>
      <c r="J8" s="50"/>
      <c r="K8" s="50"/>
      <c r="L8" s="195"/>
    </row>
    <row r="9" spans="1:12" ht="15" x14ac:dyDescent="0.2">
      <c r="A9" s="122" t="s">
        <v>155</v>
      </c>
      <c r="B9" s="123"/>
      <c r="C9" s="308" t="s">
        <v>83</v>
      </c>
      <c r="D9" s="309"/>
      <c r="E9" s="309"/>
      <c r="F9" s="309"/>
      <c r="G9" s="310"/>
      <c r="H9" s="51"/>
      <c r="I9" s="230"/>
      <c r="J9" s="50"/>
      <c r="K9" s="50"/>
      <c r="L9" s="195"/>
    </row>
    <row r="10" spans="1:12" ht="21.75" customHeight="1" x14ac:dyDescent="0.2">
      <c r="A10" s="168" t="s">
        <v>156</v>
      </c>
      <c r="B10" s="169"/>
      <c r="C10" s="184"/>
      <c r="D10" s="184"/>
      <c r="E10" s="184"/>
      <c r="F10" s="184"/>
      <c r="G10" s="185"/>
      <c r="H10" s="173"/>
      <c r="I10" s="231"/>
      <c r="J10" s="50"/>
      <c r="K10" s="50"/>
      <c r="L10" s="195"/>
    </row>
    <row r="11" spans="1:12" ht="25.5" x14ac:dyDescent="0.2">
      <c r="A11" s="170" t="s">
        <v>171</v>
      </c>
      <c r="B11" s="120"/>
      <c r="C11" s="302"/>
      <c r="D11" s="302"/>
      <c r="E11" s="302"/>
      <c r="F11" s="302"/>
      <c r="G11" s="302"/>
      <c r="H11" s="174"/>
      <c r="I11" s="201">
        <f>B11</f>
        <v>0</v>
      </c>
      <c r="J11" s="287" t="s">
        <v>175</v>
      </c>
      <c r="K11" s="287"/>
      <c r="L11" s="288"/>
    </row>
    <row r="12" spans="1:12" x14ac:dyDescent="0.2">
      <c r="A12" s="170" t="s">
        <v>74</v>
      </c>
      <c r="B12" s="120"/>
      <c r="C12" s="302"/>
      <c r="D12" s="302"/>
      <c r="E12" s="302"/>
      <c r="F12" s="302"/>
      <c r="G12" s="302"/>
      <c r="H12" s="175"/>
      <c r="I12" s="202">
        <f>IF(B12="",0,MIN(B12,(B23+I36)*$L55))</f>
        <v>0</v>
      </c>
      <c r="J12" s="287" t="s">
        <v>175</v>
      </c>
      <c r="K12" s="287"/>
      <c r="L12" s="288"/>
    </row>
    <row r="13" spans="1:12" x14ac:dyDescent="0.2">
      <c r="A13" s="170" t="s">
        <v>124</v>
      </c>
      <c r="B13" s="120"/>
      <c r="C13" s="302"/>
      <c r="D13" s="302"/>
      <c r="E13" s="302"/>
      <c r="F13" s="302"/>
      <c r="G13" s="302"/>
      <c r="H13" s="175"/>
      <c r="I13" s="201">
        <f>B13</f>
        <v>0</v>
      </c>
      <c r="J13" s="287" t="s">
        <v>175</v>
      </c>
      <c r="K13" s="287"/>
      <c r="L13" s="288"/>
    </row>
    <row r="14" spans="1:12" ht="25.5" x14ac:dyDescent="0.2">
      <c r="A14" s="170" t="s">
        <v>172</v>
      </c>
      <c r="B14" s="120"/>
      <c r="C14" s="302"/>
      <c r="D14" s="302"/>
      <c r="E14" s="302"/>
      <c r="F14" s="302"/>
      <c r="G14" s="302"/>
      <c r="H14" s="175"/>
      <c r="I14" s="201">
        <f>B14</f>
        <v>0</v>
      </c>
      <c r="J14" s="287" t="s">
        <v>175</v>
      </c>
      <c r="K14" s="287"/>
      <c r="L14" s="288"/>
    </row>
    <row r="15" spans="1:12" x14ac:dyDescent="0.2">
      <c r="A15" s="170" t="s">
        <v>174</v>
      </c>
      <c r="B15" s="120"/>
      <c r="C15" s="302"/>
      <c r="D15" s="302"/>
      <c r="E15" s="302"/>
      <c r="F15" s="302"/>
      <c r="G15" s="302"/>
      <c r="H15" s="175"/>
      <c r="I15" s="201">
        <f>B15</f>
        <v>0</v>
      </c>
      <c r="J15" s="287" t="s">
        <v>175</v>
      </c>
      <c r="K15" s="287"/>
      <c r="L15" s="288"/>
    </row>
    <row r="16" spans="1:12" x14ac:dyDescent="0.2">
      <c r="A16" s="171" t="s">
        <v>78</v>
      </c>
      <c r="B16" s="124">
        <f>B17+B18+B19</f>
        <v>0</v>
      </c>
      <c r="C16" s="301"/>
      <c r="D16" s="301"/>
      <c r="E16" s="301"/>
      <c r="F16" s="301"/>
      <c r="G16" s="301"/>
      <c r="H16" s="174"/>
      <c r="I16" s="203">
        <f>I17+I18+I19</f>
        <v>0</v>
      </c>
      <c r="J16" s="287" t="s">
        <v>175</v>
      </c>
      <c r="K16" s="287"/>
      <c r="L16" s="288"/>
    </row>
    <row r="17" spans="1:15" ht="25.5" x14ac:dyDescent="0.2">
      <c r="A17" s="170" t="s">
        <v>108</v>
      </c>
      <c r="B17" s="128">
        <f>E80</f>
        <v>0</v>
      </c>
      <c r="C17" s="293" t="s">
        <v>77</v>
      </c>
      <c r="D17" s="293"/>
      <c r="E17" s="293"/>
      <c r="F17" s="293"/>
      <c r="G17" s="293"/>
      <c r="H17" s="175"/>
      <c r="I17" s="202">
        <f>F80</f>
        <v>0</v>
      </c>
      <c r="J17" s="287" t="s">
        <v>175</v>
      </c>
      <c r="K17" s="287"/>
      <c r="L17" s="288"/>
    </row>
    <row r="18" spans="1:15" ht="38.25" x14ac:dyDescent="0.2">
      <c r="A18" s="170" t="s">
        <v>129</v>
      </c>
      <c r="B18" s="128">
        <f>E97</f>
        <v>0</v>
      </c>
      <c r="C18" s="293" t="s">
        <v>77</v>
      </c>
      <c r="D18" s="293"/>
      <c r="E18" s="293"/>
      <c r="F18" s="293"/>
      <c r="G18" s="293"/>
      <c r="H18" s="175"/>
      <c r="I18" s="202">
        <f>F97</f>
        <v>0</v>
      </c>
      <c r="J18" s="287" t="s">
        <v>175</v>
      </c>
      <c r="K18" s="287"/>
      <c r="L18" s="288"/>
    </row>
    <row r="19" spans="1:15" x14ac:dyDescent="0.2">
      <c r="A19" s="170" t="s">
        <v>6</v>
      </c>
      <c r="B19" s="120"/>
      <c r="C19" s="297"/>
      <c r="D19" s="297"/>
      <c r="E19" s="297"/>
      <c r="F19" s="297"/>
      <c r="G19" s="297"/>
      <c r="H19" s="175"/>
      <c r="I19" s="201">
        <f>B19</f>
        <v>0</v>
      </c>
      <c r="J19" s="287" t="s">
        <v>175</v>
      </c>
      <c r="K19" s="287"/>
      <c r="L19" s="288"/>
    </row>
    <row r="20" spans="1:15" x14ac:dyDescent="0.2">
      <c r="A20" s="170" t="s">
        <v>180</v>
      </c>
      <c r="B20" s="120"/>
      <c r="C20" s="297"/>
      <c r="D20" s="297"/>
      <c r="E20" s="297"/>
      <c r="F20" s="297"/>
      <c r="G20" s="297"/>
      <c r="H20" s="175"/>
      <c r="I20" s="201">
        <f>B20</f>
        <v>0</v>
      </c>
      <c r="J20" s="287" t="s">
        <v>175</v>
      </c>
      <c r="K20" s="287"/>
      <c r="L20" s="288"/>
    </row>
    <row r="21" spans="1:15" x14ac:dyDescent="0.2">
      <c r="A21" s="170" t="s">
        <v>130</v>
      </c>
      <c r="B21" s="120"/>
      <c r="C21" s="292"/>
      <c r="D21" s="292"/>
      <c r="E21" s="292"/>
      <c r="F21" s="292"/>
      <c r="G21" s="292"/>
      <c r="H21" s="176"/>
      <c r="I21" s="201">
        <f>IF($L62="oui",B21,"0")</f>
        <v>0</v>
      </c>
      <c r="J21" s="287" t="s">
        <v>175</v>
      </c>
      <c r="K21" s="287"/>
      <c r="L21" s="288"/>
    </row>
    <row r="22" spans="1:15" ht="25.5" x14ac:dyDescent="0.2">
      <c r="A22" s="170" t="s">
        <v>173</v>
      </c>
      <c r="B22" s="128">
        <f>E109</f>
        <v>0</v>
      </c>
      <c r="C22" s="293" t="s">
        <v>77</v>
      </c>
      <c r="D22" s="293"/>
      <c r="E22" s="293"/>
      <c r="F22" s="293"/>
      <c r="G22" s="293"/>
      <c r="H22" s="175"/>
      <c r="I22" s="201">
        <f>B22</f>
        <v>0</v>
      </c>
      <c r="J22" s="287" t="s">
        <v>175</v>
      </c>
      <c r="K22" s="287"/>
      <c r="L22" s="288"/>
    </row>
    <row r="23" spans="1:15" ht="26.25" customHeight="1" thickBot="1" x14ac:dyDescent="0.25">
      <c r="A23" s="126" t="s">
        <v>157</v>
      </c>
      <c r="B23" s="125">
        <f>B11+B12+B13+B15+B19+B14+B16+B20+B21+B22</f>
        <v>0</v>
      </c>
      <c r="C23" s="294"/>
      <c r="D23" s="294"/>
      <c r="E23" s="294"/>
      <c r="F23" s="294"/>
      <c r="G23" s="294"/>
      <c r="H23" s="176"/>
      <c r="I23" s="204">
        <f>I11+I12+I13+I15+I19+I14+I16+I21+I22+I20</f>
        <v>0</v>
      </c>
      <c r="J23" s="287" t="s">
        <v>175</v>
      </c>
      <c r="K23" s="287"/>
      <c r="L23" s="288"/>
    </row>
    <row r="24" spans="1:15" x14ac:dyDescent="0.2">
      <c r="A24" s="11"/>
      <c r="B24" s="12"/>
      <c r="C24" s="11"/>
      <c r="D24" s="11"/>
      <c r="E24" s="11"/>
      <c r="F24" s="11"/>
      <c r="G24" s="11"/>
      <c r="H24" s="11"/>
      <c r="I24" s="205"/>
      <c r="J24" s="50"/>
      <c r="K24" s="50"/>
      <c r="L24" s="195"/>
    </row>
    <row r="25" spans="1:15" ht="20.25" customHeight="1" thickBot="1" x14ac:dyDescent="0.25">
      <c r="A25" s="92" t="s">
        <v>14</v>
      </c>
      <c r="B25" s="93"/>
      <c r="C25" s="94"/>
      <c r="D25" s="347"/>
      <c r="E25" s="347"/>
      <c r="F25" s="347"/>
      <c r="G25" s="347"/>
      <c r="H25" s="177"/>
      <c r="I25" s="199"/>
      <c r="J25" s="50"/>
      <c r="K25" s="50"/>
      <c r="L25" s="195"/>
      <c r="O25" s="193"/>
    </row>
    <row r="26" spans="1:15" ht="13.5" thickBot="1" x14ac:dyDescent="0.25">
      <c r="A26" s="127" t="s">
        <v>11</v>
      </c>
      <c r="B26" s="121"/>
      <c r="C26" s="186"/>
      <c r="D26" s="187"/>
      <c r="E26" s="187"/>
      <c r="F26" s="187"/>
      <c r="G26" s="187"/>
      <c r="H26" s="11"/>
      <c r="I26" s="155">
        <f>IF(B26="",0,MIN(B26,IF($L$60="non",15%*(I23+I36),15%*B23)))</f>
        <v>0</v>
      </c>
      <c r="J26" s="287" t="s">
        <v>175</v>
      </c>
      <c r="K26" s="287"/>
      <c r="L26" s="288"/>
      <c r="O26" s="193"/>
    </row>
    <row r="27" spans="1:15" ht="13.5" thickBot="1" x14ac:dyDescent="0.25">
      <c r="A27" s="16"/>
      <c r="B27" s="12"/>
      <c r="C27" s="11"/>
      <c r="D27" s="11"/>
      <c r="E27" s="11"/>
      <c r="F27" s="11"/>
      <c r="G27" s="11"/>
      <c r="H27" s="11"/>
      <c r="I27" s="205"/>
      <c r="J27" s="50"/>
      <c r="K27" s="50"/>
      <c r="L27" s="195"/>
    </row>
    <row r="28" spans="1:15" ht="16.5" thickBot="1" x14ac:dyDescent="0.25">
      <c r="A28" s="133" t="s">
        <v>12</v>
      </c>
      <c r="B28" s="134">
        <f>B26+B23</f>
        <v>0</v>
      </c>
      <c r="C28" s="188"/>
      <c r="D28" s="176"/>
      <c r="E28" s="176"/>
      <c r="F28" s="176"/>
      <c r="G28" s="176"/>
      <c r="H28" s="176"/>
      <c r="I28" s="114">
        <f>I26+I23</f>
        <v>0</v>
      </c>
      <c r="J28" s="287" t="s">
        <v>175</v>
      </c>
      <c r="K28" s="287"/>
      <c r="L28" s="288"/>
    </row>
    <row r="29" spans="1:15" x14ac:dyDescent="0.2">
      <c r="A29" s="132"/>
      <c r="B29" s="50"/>
      <c r="C29" s="132"/>
      <c r="D29" s="176"/>
      <c r="E29" s="176"/>
      <c r="F29" s="176"/>
      <c r="G29" s="176"/>
      <c r="H29" s="176"/>
      <c r="I29" s="115" t="s">
        <v>145</v>
      </c>
      <c r="J29" s="50"/>
      <c r="K29" s="50"/>
      <c r="L29" s="195"/>
    </row>
    <row r="30" spans="1:15" ht="19.5" thickBot="1" x14ac:dyDescent="0.25">
      <c r="A30" s="119" t="s">
        <v>19</v>
      </c>
      <c r="B30" s="134">
        <f>B63-B28</f>
        <v>0</v>
      </c>
      <c r="C30" s="295" t="str">
        <f>IF(B30&gt;0,"Le plan de financement est excédentaire.",IF(B30&lt;0,"Le plan de financement est en déficit.",""))</f>
        <v/>
      </c>
      <c r="D30" s="296"/>
      <c r="E30" s="296"/>
      <c r="F30" s="296"/>
      <c r="G30" s="296"/>
      <c r="H30" s="178"/>
      <c r="I30" s="162" t="e">
        <f>B48/I28</f>
        <v>#DIV/0!</v>
      </c>
      <c r="J30" s="287" t="s">
        <v>175</v>
      </c>
      <c r="K30" s="287"/>
      <c r="L30" s="288"/>
    </row>
    <row r="31" spans="1:15" ht="42.75" customHeight="1" x14ac:dyDescent="0.2">
      <c r="A31" s="132"/>
      <c r="B31" s="140"/>
      <c r="C31" s="141"/>
      <c r="D31" s="179"/>
      <c r="E31" s="179"/>
      <c r="F31" s="179"/>
      <c r="G31" s="179"/>
      <c r="H31" s="179"/>
      <c r="I31" s="289" t="s">
        <v>166</v>
      </c>
      <c r="J31" s="290"/>
      <c r="K31" s="291"/>
      <c r="L31" s="164"/>
    </row>
    <row r="32" spans="1:15" ht="19.5" thickBot="1" x14ac:dyDescent="0.35">
      <c r="A32" s="44" t="s">
        <v>121</v>
      </c>
      <c r="B32" s="95"/>
      <c r="C32" s="95"/>
      <c r="D32" s="180"/>
      <c r="E32" s="180"/>
      <c r="F32" s="180"/>
      <c r="G32" s="180"/>
      <c r="H32" s="180"/>
      <c r="I32" s="163">
        <f>I28*$L$31</f>
        <v>0</v>
      </c>
      <c r="J32" s="287" t="s">
        <v>175</v>
      </c>
      <c r="K32" s="287"/>
      <c r="L32" s="288"/>
    </row>
    <row r="33" spans="1:13" ht="12.75" customHeight="1" thickBot="1" x14ac:dyDescent="0.35">
      <c r="A33" s="17"/>
      <c r="C33" s="137"/>
      <c r="D33" s="137"/>
      <c r="E33" s="137"/>
      <c r="F33" s="137"/>
      <c r="G33" s="137"/>
      <c r="H33" s="5"/>
      <c r="I33" s="200" t="s">
        <v>167</v>
      </c>
      <c r="J33" s="50"/>
      <c r="K33" s="50"/>
      <c r="L33" s="195"/>
    </row>
    <row r="34" spans="1:13" x14ac:dyDescent="0.2">
      <c r="A34" s="129" t="s">
        <v>163</v>
      </c>
      <c r="B34" s="130"/>
      <c r="C34" s="303" t="s">
        <v>5</v>
      </c>
      <c r="D34" s="304"/>
      <c r="E34" s="304"/>
      <c r="F34" s="304"/>
      <c r="G34" s="305"/>
      <c r="H34" s="96"/>
      <c r="I34" s="206"/>
      <c r="J34" s="50"/>
      <c r="K34" s="50"/>
      <c r="L34" s="195"/>
    </row>
    <row r="35" spans="1:13" x14ac:dyDescent="0.2">
      <c r="A35" s="14" t="s">
        <v>29</v>
      </c>
      <c r="B35" s="139"/>
      <c r="C35" s="297"/>
      <c r="D35" s="297"/>
      <c r="E35" s="297"/>
      <c r="F35" s="297"/>
      <c r="G35" s="297"/>
      <c r="H35" s="5"/>
      <c r="I35" s="207"/>
      <c r="J35" s="50"/>
      <c r="K35" s="50"/>
      <c r="L35" s="195"/>
    </row>
    <row r="36" spans="1:13" x14ac:dyDescent="0.2">
      <c r="A36" s="14" t="s">
        <v>113</v>
      </c>
      <c r="B36" s="139"/>
      <c r="C36" s="297"/>
      <c r="D36" s="297"/>
      <c r="E36" s="297"/>
      <c r="F36" s="297"/>
      <c r="G36" s="297"/>
      <c r="H36" s="5"/>
      <c r="I36" s="207">
        <f>IF($L50="oui",B36,0)</f>
        <v>0</v>
      </c>
      <c r="J36" s="50"/>
      <c r="K36" s="50"/>
      <c r="L36" s="195"/>
    </row>
    <row r="37" spans="1:13" ht="36" customHeight="1" thickBot="1" x14ac:dyDescent="0.25">
      <c r="A37" s="138" t="s">
        <v>164</v>
      </c>
      <c r="B37" s="189">
        <f>SUM(B35:B36)</f>
        <v>0</v>
      </c>
      <c r="C37" s="190"/>
      <c r="D37" s="96"/>
      <c r="E37" s="96"/>
      <c r="F37" s="96"/>
      <c r="G37" s="96"/>
      <c r="H37" s="96"/>
      <c r="I37" s="208">
        <f>SUM(I35:I36)</f>
        <v>0</v>
      </c>
      <c r="J37" s="50"/>
      <c r="K37" s="50"/>
      <c r="L37" s="195"/>
    </row>
    <row r="38" spans="1:13" x14ac:dyDescent="0.2">
      <c r="A38" s="4" t="s">
        <v>165</v>
      </c>
      <c r="C38" s="5"/>
      <c r="D38" s="5"/>
      <c r="E38" s="5"/>
      <c r="F38" s="5"/>
      <c r="G38" s="5"/>
      <c r="H38" s="5"/>
      <c r="I38" s="199"/>
      <c r="J38" s="50"/>
      <c r="K38" s="50"/>
      <c r="L38" s="195"/>
    </row>
    <row r="39" spans="1:13" x14ac:dyDescent="0.2">
      <c r="C39" s="5"/>
      <c r="D39" s="5"/>
      <c r="E39" s="5"/>
      <c r="F39" s="5"/>
      <c r="G39" s="5"/>
      <c r="H39" s="5"/>
      <c r="I39" s="199"/>
      <c r="J39" s="50"/>
      <c r="K39" s="50"/>
      <c r="L39" s="195"/>
    </row>
    <row r="40" spans="1:13" ht="18.75" x14ac:dyDescent="0.3">
      <c r="A40" s="22" t="s">
        <v>18</v>
      </c>
      <c r="C40" s="5"/>
      <c r="D40" s="5"/>
      <c r="E40" s="5"/>
      <c r="F40" s="5"/>
      <c r="G40" s="5"/>
      <c r="H40" s="5"/>
      <c r="I40" s="209"/>
      <c r="L40" s="210"/>
    </row>
    <row r="41" spans="1:13" x14ac:dyDescent="0.2">
      <c r="C41" s="5"/>
      <c r="D41" s="5"/>
      <c r="E41" s="5"/>
      <c r="F41" s="5"/>
      <c r="G41" s="5"/>
      <c r="H41" s="5"/>
      <c r="I41" s="209"/>
      <c r="L41" s="210"/>
    </row>
    <row r="42" spans="1:13" ht="16.5" thickBot="1" x14ac:dyDescent="0.25">
      <c r="A42" s="136"/>
      <c r="B42" s="136"/>
      <c r="C42" s="137"/>
      <c r="D42" s="137"/>
      <c r="E42" s="137"/>
      <c r="F42" s="137"/>
      <c r="G42" s="137"/>
      <c r="H42" s="5"/>
      <c r="I42" s="211" t="s">
        <v>168</v>
      </c>
      <c r="J42" s="167"/>
      <c r="K42" s="167"/>
      <c r="L42" s="212"/>
    </row>
    <row r="43" spans="1:13" x14ac:dyDescent="0.2">
      <c r="A43" s="161" t="s">
        <v>154</v>
      </c>
      <c r="B43" s="135" t="s">
        <v>16</v>
      </c>
      <c r="C43" s="303" t="s">
        <v>23</v>
      </c>
      <c r="D43" s="304"/>
      <c r="E43" s="304"/>
      <c r="F43" s="304"/>
      <c r="G43" s="305"/>
      <c r="H43" s="5"/>
      <c r="I43" s="213" t="s">
        <v>135</v>
      </c>
      <c r="J43" s="98"/>
      <c r="K43" s="98"/>
      <c r="L43" s="214"/>
    </row>
    <row r="44" spans="1:13" x14ac:dyDescent="0.2">
      <c r="A44" s="57" t="s">
        <v>35</v>
      </c>
      <c r="B44" s="58"/>
      <c r="C44" s="306"/>
      <c r="D44" s="306"/>
      <c r="E44" s="306"/>
      <c r="F44" s="306"/>
      <c r="G44" s="306"/>
      <c r="H44" s="5"/>
      <c r="I44" s="215" t="s">
        <v>136</v>
      </c>
      <c r="J44" s="98"/>
      <c r="K44" s="322" t="str">
        <f>B6</f>
        <v>Statut jurdique [menu déroulant]</v>
      </c>
      <c r="L44" s="323"/>
    </row>
    <row r="45" spans="1:13" ht="25.5" x14ac:dyDescent="0.2">
      <c r="A45" s="7" t="s">
        <v>0</v>
      </c>
      <c r="B45" s="159"/>
      <c r="C45" s="297"/>
      <c r="D45" s="297"/>
      <c r="E45" s="297"/>
      <c r="F45" s="297"/>
      <c r="G45" s="297"/>
      <c r="H45" s="109"/>
      <c r="I45" s="215" t="s">
        <v>137</v>
      </c>
      <c r="J45" s="98"/>
      <c r="K45" s="98"/>
      <c r="L45" s="328" t="s">
        <v>122</v>
      </c>
      <c r="M45" s="110"/>
    </row>
    <row r="46" spans="1:13" x14ac:dyDescent="0.2">
      <c r="A46" s="7" t="s">
        <v>1</v>
      </c>
      <c r="B46" s="159">
        <v>0</v>
      </c>
      <c r="C46" s="297"/>
      <c r="D46" s="297"/>
      <c r="E46" s="297"/>
      <c r="F46" s="297"/>
      <c r="G46" s="297"/>
      <c r="H46" s="181"/>
      <c r="I46" s="324"/>
      <c r="J46" s="50"/>
      <c r="K46" s="50"/>
      <c r="L46" s="329"/>
    </row>
    <row r="47" spans="1:13" x14ac:dyDescent="0.2">
      <c r="A47" s="7" t="s">
        <v>161</v>
      </c>
      <c r="B47" s="160">
        <f>SUM(B48:B58)</f>
        <v>0</v>
      </c>
      <c r="C47" s="301"/>
      <c r="D47" s="301"/>
      <c r="E47" s="301"/>
      <c r="F47" s="301"/>
      <c r="G47" s="301"/>
      <c r="H47" s="182"/>
      <c r="I47" s="213" t="s">
        <v>139</v>
      </c>
      <c r="J47" s="98"/>
      <c r="K47" s="98"/>
      <c r="L47" s="214"/>
    </row>
    <row r="48" spans="1:13" x14ac:dyDescent="0.2">
      <c r="A48" s="7" t="s">
        <v>20</v>
      </c>
      <c r="B48" s="159"/>
      <c r="C48" s="297"/>
      <c r="D48" s="297"/>
      <c r="E48" s="297"/>
      <c r="F48" s="297"/>
      <c r="G48" s="297"/>
      <c r="H48" s="182"/>
      <c r="I48" s="215" t="s">
        <v>140</v>
      </c>
      <c r="J48" s="98"/>
      <c r="K48" s="98"/>
      <c r="L48" s="330" t="s">
        <v>122</v>
      </c>
    </row>
    <row r="49" spans="1:14" x14ac:dyDescent="0.2">
      <c r="A49" s="14" t="s">
        <v>37</v>
      </c>
      <c r="B49" s="159">
        <v>0</v>
      </c>
      <c r="C49" s="297"/>
      <c r="D49" s="297"/>
      <c r="E49" s="297"/>
      <c r="F49" s="297"/>
      <c r="G49" s="297"/>
      <c r="H49" s="182"/>
      <c r="I49" s="216" t="s">
        <v>141</v>
      </c>
      <c r="J49" s="12"/>
      <c r="K49" s="12"/>
      <c r="L49" s="330" t="s">
        <v>122</v>
      </c>
    </row>
    <row r="50" spans="1:14" ht="25.5" x14ac:dyDescent="0.2">
      <c r="A50" s="14" t="s">
        <v>128</v>
      </c>
      <c r="B50" s="159">
        <v>0</v>
      </c>
      <c r="C50" s="297"/>
      <c r="D50" s="297"/>
      <c r="E50" s="297"/>
      <c r="F50" s="297"/>
      <c r="G50" s="297"/>
      <c r="H50" s="182"/>
      <c r="I50" s="324" t="s">
        <v>142</v>
      </c>
      <c r="J50" s="50"/>
      <c r="K50" s="50"/>
      <c r="L50" s="331" t="str">
        <f>IF((L48="oui")*AND(L49="oui"),"oui","non")</f>
        <v>non</v>
      </c>
    </row>
    <row r="51" spans="1:14" ht="51" x14ac:dyDescent="0.2">
      <c r="A51" s="14" t="s">
        <v>162</v>
      </c>
      <c r="B51" s="159">
        <v>0</v>
      </c>
      <c r="C51" s="297"/>
      <c r="D51" s="297"/>
      <c r="E51" s="297"/>
      <c r="F51" s="297"/>
      <c r="G51" s="297"/>
      <c r="H51" s="182"/>
      <c r="I51" s="324"/>
      <c r="J51" s="50"/>
      <c r="K51" s="50"/>
      <c r="L51" s="329"/>
    </row>
    <row r="52" spans="1:14" x14ac:dyDescent="0.2">
      <c r="A52" s="14" t="s">
        <v>125</v>
      </c>
      <c r="B52" s="159">
        <v>0</v>
      </c>
      <c r="C52" s="297"/>
      <c r="D52" s="297"/>
      <c r="E52" s="297"/>
      <c r="F52" s="297"/>
      <c r="G52" s="297"/>
      <c r="H52" s="182"/>
      <c r="I52" s="217" t="s">
        <v>134</v>
      </c>
      <c r="J52" s="108"/>
      <c r="K52" s="108"/>
      <c r="L52" s="218"/>
    </row>
    <row r="53" spans="1:14" x14ac:dyDescent="0.2">
      <c r="A53" s="14" t="s">
        <v>126</v>
      </c>
      <c r="B53" s="159">
        <v>0</v>
      </c>
      <c r="C53" s="297"/>
      <c r="D53" s="297"/>
      <c r="E53" s="297"/>
      <c r="F53" s="297"/>
      <c r="G53" s="297"/>
      <c r="H53" s="182"/>
      <c r="I53" s="324" t="s">
        <v>181</v>
      </c>
      <c r="J53" s="50"/>
      <c r="K53" s="50"/>
      <c r="L53" s="330" t="s">
        <v>122</v>
      </c>
    </row>
    <row r="54" spans="1:14" ht="38.25" x14ac:dyDescent="0.2">
      <c r="A54" s="14" t="s">
        <v>24</v>
      </c>
      <c r="B54" s="159">
        <v>0</v>
      </c>
      <c r="C54" s="297"/>
      <c r="D54" s="297"/>
      <c r="E54" s="297"/>
      <c r="F54" s="297"/>
      <c r="G54" s="297"/>
      <c r="H54" s="182"/>
      <c r="I54" s="324" t="s">
        <v>182</v>
      </c>
      <c r="J54" s="50"/>
      <c r="K54" s="50"/>
      <c r="L54" s="330" t="s">
        <v>122</v>
      </c>
    </row>
    <row r="55" spans="1:14" ht="32.25" customHeight="1" x14ac:dyDescent="0.2">
      <c r="A55" s="14" t="s">
        <v>27</v>
      </c>
      <c r="B55" s="159">
        <v>0</v>
      </c>
      <c r="C55" s="297"/>
      <c r="D55" s="297"/>
      <c r="E55" s="297"/>
      <c r="F55" s="297"/>
      <c r="G55" s="297"/>
      <c r="H55" s="182"/>
      <c r="I55" s="215" t="s">
        <v>183</v>
      </c>
      <c r="J55" s="98"/>
      <c r="K55" s="50"/>
      <c r="L55" s="219">
        <f>IF(L54="oui",100%,IF(L53="oui",20%,5%))</f>
        <v>0.05</v>
      </c>
    </row>
    <row r="56" spans="1:14" ht="25.5" x14ac:dyDescent="0.2">
      <c r="A56" s="14" t="s">
        <v>150</v>
      </c>
      <c r="B56" s="159">
        <v>0</v>
      </c>
      <c r="C56" s="297"/>
      <c r="D56" s="297"/>
      <c r="E56" s="297"/>
      <c r="F56" s="297"/>
      <c r="G56" s="297"/>
      <c r="H56" s="182"/>
      <c r="I56" s="215"/>
      <c r="J56" s="98"/>
      <c r="K56" s="50"/>
      <c r="L56" s="320"/>
    </row>
    <row r="57" spans="1:14" x14ac:dyDescent="0.2">
      <c r="A57" s="14" t="s">
        <v>151</v>
      </c>
      <c r="B57" s="159">
        <v>0</v>
      </c>
      <c r="C57" s="297"/>
      <c r="D57" s="297"/>
      <c r="E57" s="297"/>
      <c r="F57" s="297"/>
      <c r="G57" s="297"/>
      <c r="H57" s="182"/>
      <c r="I57" s="327" t="s">
        <v>184</v>
      </c>
      <c r="J57" s="98"/>
      <c r="K57" s="50"/>
      <c r="L57" s="321">
        <v>0.8</v>
      </c>
    </row>
    <row r="58" spans="1:14" x14ac:dyDescent="0.2">
      <c r="A58" s="14" t="s">
        <v>52</v>
      </c>
      <c r="B58" s="159">
        <v>0</v>
      </c>
      <c r="C58" s="297"/>
      <c r="D58" s="297"/>
      <c r="E58" s="297"/>
      <c r="F58" s="297"/>
      <c r="G58" s="297"/>
      <c r="H58" s="182"/>
      <c r="I58" s="324"/>
      <c r="J58" s="50"/>
      <c r="K58" s="50"/>
      <c r="L58" s="214"/>
      <c r="M58" s="110"/>
      <c r="N58" s="50"/>
    </row>
    <row r="59" spans="1:14" x14ac:dyDescent="0.2">
      <c r="A59" s="7" t="s">
        <v>2</v>
      </c>
      <c r="B59" s="160">
        <f>SUM(B60:B61)</f>
        <v>0</v>
      </c>
      <c r="C59" s="301"/>
      <c r="D59" s="301"/>
      <c r="E59" s="301"/>
      <c r="F59" s="301"/>
      <c r="G59" s="301"/>
      <c r="H59" s="182"/>
      <c r="I59" s="213" t="s">
        <v>138</v>
      </c>
      <c r="J59" s="98"/>
      <c r="K59" s="98"/>
      <c r="L59" s="214"/>
      <c r="N59" s="50"/>
    </row>
    <row r="60" spans="1:14" x14ac:dyDescent="0.2">
      <c r="A60" s="14" t="s">
        <v>38</v>
      </c>
      <c r="B60" s="159">
        <v>0</v>
      </c>
      <c r="C60" s="297"/>
      <c r="D60" s="297"/>
      <c r="E60" s="297"/>
      <c r="F60" s="297"/>
      <c r="G60" s="297"/>
      <c r="H60" s="182"/>
      <c r="I60" s="216" t="s">
        <v>144</v>
      </c>
      <c r="J60" s="97"/>
      <c r="K60" s="97"/>
      <c r="L60" s="332" t="s">
        <v>122</v>
      </c>
      <c r="N60" s="50"/>
    </row>
    <row r="61" spans="1:14" x14ac:dyDescent="0.2">
      <c r="A61" s="14" t="s">
        <v>3</v>
      </c>
      <c r="B61" s="159">
        <v>0</v>
      </c>
      <c r="C61" s="297"/>
      <c r="D61" s="297"/>
      <c r="E61" s="297"/>
      <c r="F61" s="297"/>
      <c r="G61" s="297"/>
      <c r="H61" s="182"/>
      <c r="I61" s="215"/>
      <c r="J61" s="98"/>
      <c r="K61" s="98"/>
      <c r="L61" s="214"/>
      <c r="N61" s="50"/>
    </row>
    <row r="62" spans="1:14" ht="21.75" customHeight="1" thickBot="1" x14ac:dyDescent="0.25">
      <c r="A62" s="7" t="s">
        <v>153</v>
      </c>
      <c r="B62" s="159">
        <v>0</v>
      </c>
      <c r="C62" s="297"/>
      <c r="D62" s="297"/>
      <c r="E62" s="297"/>
      <c r="F62" s="297"/>
      <c r="G62" s="297"/>
      <c r="H62" s="182"/>
      <c r="I62" s="326" t="s">
        <v>148</v>
      </c>
      <c r="J62" s="136"/>
      <c r="K62" s="136"/>
      <c r="L62" s="333" t="s">
        <v>133</v>
      </c>
      <c r="N62" s="50"/>
    </row>
    <row r="63" spans="1:14" ht="21.75" customHeight="1" thickBot="1" x14ac:dyDescent="0.25">
      <c r="A63" s="131" t="s">
        <v>127</v>
      </c>
      <c r="B63" s="191">
        <f>B45+B46+B47+B59</f>
        <v>0</v>
      </c>
      <c r="C63" s="182"/>
      <c r="D63" s="182"/>
      <c r="E63" s="182"/>
      <c r="F63" s="182"/>
      <c r="G63" s="182"/>
      <c r="H63" s="182"/>
      <c r="I63" s="4"/>
      <c r="J63" s="4"/>
      <c r="K63" s="4"/>
      <c r="N63" s="50"/>
    </row>
    <row r="64" spans="1:14" ht="21.75" customHeight="1" x14ac:dyDescent="0.2">
      <c r="A64" s="319" t="e">
        <f>IF(I30&gt;L57,"le taux d'aide est supérieur au taux plafond que l'OFB peut apporter, il convient de dimuinuer votre demande d'aide.","")</f>
        <v>#DIV/0!</v>
      </c>
      <c r="B64" s="157"/>
      <c r="C64" s="158"/>
      <c r="D64" s="158"/>
      <c r="E64" s="158"/>
      <c r="F64" s="158"/>
      <c r="G64" s="158"/>
      <c r="H64" s="182"/>
      <c r="I64" s="4"/>
      <c r="J64" s="4"/>
      <c r="K64" s="4"/>
      <c r="N64" s="50"/>
    </row>
    <row r="65" spans="1:14" ht="21.75" customHeight="1" x14ac:dyDescent="0.25">
      <c r="A65" s="44" t="s">
        <v>84</v>
      </c>
      <c r="C65"/>
      <c r="D65"/>
      <c r="E65"/>
      <c r="F65"/>
      <c r="G65"/>
      <c r="H65" s="182"/>
      <c r="I65" s="4"/>
      <c r="J65" s="4"/>
      <c r="K65" s="4"/>
      <c r="N65" s="50"/>
    </row>
    <row r="66" spans="1:14" ht="18.75" x14ac:dyDescent="0.25">
      <c r="A66" s="44"/>
      <c r="C66"/>
      <c r="D66"/>
      <c r="E66"/>
      <c r="F66"/>
      <c r="G66"/>
      <c r="H66" s="158"/>
      <c r="I66" s="4"/>
      <c r="J66" s="4"/>
      <c r="K66" s="4"/>
      <c r="N66" s="50"/>
    </row>
    <row r="67" spans="1:14" s="91" customFormat="1" ht="36.75" customHeight="1" thickBot="1" x14ac:dyDescent="0.35">
      <c r="A67" s="22" t="s">
        <v>85</v>
      </c>
      <c r="B67"/>
      <c r="C67"/>
      <c r="D67"/>
      <c r="E67"/>
      <c r="F67"/>
      <c r="G67"/>
      <c r="H67" s="4"/>
      <c r="I67" s="4"/>
      <c r="J67" s="4"/>
      <c r="K67" s="4"/>
      <c r="L67" s="4"/>
    </row>
    <row r="68" spans="1:14" s="2" customFormat="1" ht="72.75" thickBot="1" x14ac:dyDescent="0.3">
      <c r="A68" s="89" t="s">
        <v>30</v>
      </c>
      <c r="B68" s="90" t="s">
        <v>147</v>
      </c>
      <c r="C68" s="90" t="s">
        <v>87</v>
      </c>
      <c r="D68" s="90" t="s">
        <v>158</v>
      </c>
      <c r="E68" s="90" t="s">
        <v>41</v>
      </c>
      <c r="F68" s="149" t="s">
        <v>131</v>
      </c>
      <c r="G68" s="149" t="s">
        <v>143</v>
      </c>
      <c r="H68" s="4"/>
      <c r="I68" s="5"/>
      <c r="J68" s="5"/>
      <c r="K68" s="5"/>
      <c r="L68" s="5"/>
    </row>
    <row r="69" spans="1:14" customFormat="1" ht="15" x14ac:dyDescent="0.25">
      <c r="A69" s="47" t="s">
        <v>88</v>
      </c>
      <c r="B69" s="51"/>
      <c r="C69" s="51"/>
      <c r="D69" s="51"/>
      <c r="E69" s="51"/>
      <c r="F69" s="52"/>
      <c r="G69" s="2"/>
      <c r="I69" s="1"/>
      <c r="J69" s="1"/>
      <c r="K69" s="1"/>
      <c r="L69" s="91"/>
    </row>
    <row r="70" spans="1:14" customFormat="1" ht="15" x14ac:dyDescent="0.25">
      <c r="A70" s="142"/>
      <c r="B70" s="143"/>
      <c r="C70" s="143"/>
      <c r="D70" s="144"/>
      <c r="E70" s="117">
        <f>((B70/12)*C70)*D70</f>
        <v>0</v>
      </c>
      <c r="F70" s="150">
        <f>IF($L$45="non",0,MIN((B70/12*C70*D70),(80000/12*C70*D70)))</f>
        <v>0</v>
      </c>
      <c r="G70" s="151" t="str">
        <f>IF(B70&gt;80000,"oui","")</f>
        <v/>
      </c>
      <c r="H70" s="5"/>
      <c r="I70" s="1"/>
      <c r="J70" s="1"/>
      <c r="K70" s="1"/>
      <c r="L70" s="2"/>
    </row>
    <row r="71" spans="1:14" customFormat="1" ht="15" x14ac:dyDescent="0.25">
      <c r="A71" s="142"/>
      <c r="B71" s="143"/>
      <c r="C71" s="145"/>
      <c r="D71" s="144"/>
      <c r="E71" s="117">
        <f>((B71/12)*C71)*D71</f>
        <v>0</v>
      </c>
      <c r="F71" s="150">
        <f t="shared" ref="F71:F79" si="0">IF($L$45="non",0,MIN((B71/12*C71*D71),(80000/12*C71*D71)))</f>
        <v>0</v>
      </c>
      <c r="G71" s="151" t="str">
        <f t="shared" ref="G71:G80" si="1">IF(B71&gt;80000,"oui","")</f>
        <v/>
      </c>
      <c r="I71" s="1"/>
      <c r="J71" s="1"/>
      <c r="K71" s="1"/>
    </row>
    <row r="72" spans="1:14" customFormat="1" ht="15" outlineLevel="1" x14ac:dyDescent="0.25">
      <c r="A72" s="142"/>
      <c r="B72" s="143"/>
      <c r="C72" s="143"/>
      <c r="D72" s="144"/>
      <c r="E72" s="117">
        <f t="shared" ref="E72:E79" si="2">((B72/12)*C72)*D72</f>
        <v>0</v>
      </c>
      <c r="F72" s="150">
        <f t="shared" si="0"/>
        <v>0</v>
      </c>
      <c r="G72" s="151" t="str">
        <f t="shared" si="1"/>
        <v/>
      </c>
      <c r="H72" s="4"/>
      <c r="I72" s="5"/>
      <c r="J72" s="5"/>
      <c r="K72" s="5"/>
    </row>
    <row r="73" spans="1:14" customFormat="1" ht="15" outlineLevel="1" x14ac:dyDescent="0.25">
      <c r="A73" s="142"/>
      <c r="B73" s="143"/>
      <c r="C73" s="143"/>
      <c r="D73" s="144"/>
      <c r="E73" s="117">
        <f t="shared" si="2"/>
        <v>0</v>
      </c>
      <c r="F73" s="150">
        <f t="shared" si="0"/>
        <v>0</v>
      </c>
      <c r="G73" s="151" t="str">
        <f t="shared" si="1"/>
        <v/>
      </c>
      <c r="H73" s="4"/>
      <c r="I73" s="1"/>
      <c r="J73" s="1"/>
      <c r="K73" s="1"/>
    </row>
    <row r="74" spans="1:14" customFormat="1" ht="15" outlineLevel="1" x14ac:dyDescent="0.25">
      <c r="A74" s="142"/>
      <c r="B74" s="143"/>
      <c r="C74" s="143"/>
      <c r="D74" s="144"/>
      <c r="E74" s="117">
        <f t="shared" si="2"/>
        <v>0</v>
      </c>
      <c r="F74" s="150">
        <f t="shared" si="0"/>
        <v>0</v>
      </c>
      <c r="G74" s="151" t="str">
        <f t="shared" si="1"/>
        <v/>
      </c>
      <c r="H74" s="4"/>
      <c r="I74" s="5"/>
      <c r="J74" s="5"/>
      <c r="K74" s="5"/>
    </row>
    <row r="75" spans="1:14" customFormat="1" ht="15" outlineLevel="1" x14ac:dyDescent="0.25">
      <c r="A75" s="142"/>
      <c r="B75" s="143"/>
      <c r="C75" s="143"/>
      <c r="D75" s="144"/>
      <c r="E75" s="117">
        <f t="shared" si="2"/>
        <v>0</v>
      </c>
      <c r="F75" s="150">
        <f t="shared" si="0"/>
        <v>0</v>
      </c>
      <c r="G75" s="151" t="str">
        <f t="shared" si="1"/>
        <v/>
      </c>
      <c r="H75" s="4"/>
      <c r="I75" s="5"/>
      <c r="J75" s="5"/>
      <c r="K75" s="5"/>
    </row>
    <row r="76" spans="1:14" customFormat="1" ht="15" outlineLevel="1" x14ac:dyDescent="0.25">
      <c r="A76" s="142"/>
      <c r="B76" s="143"/>
      <c r="C76" s="143"/>
      <c r="D76" s="144"/>
      <c r="E76" s="117">
        <f t="shared" si="2"/>
        <v>0</v>
      </c>
      <c r="F76" s="150">
        <f t="shared" si="0"/>
        <v>0</v>
      </c>
      <c r="G76" s="151" t="str">
        <f t="shared" si="1"/>
        <v/>
      </c>
      <c r="H76" s="4"/>
      <c r="I76" s="5"/>
      <c r="J76" s="5"/>
      <c r="K76" s="5"/>
    </row>
    <row r="77" spans="1:14" customFormat="1" ht="15" outlineLevel="1" x14ac:dyDescent="0.25">
      <c r="A77" s="142"/>
      <c r="B77" s="143"/>
      <c r="C77" s="143"/>
      <c r="D77" s="144"/>
      <c r="E77" s="117">
        <f t="shared" si="2"/>
        <v>0</v>
      </c>
      <c r="F77" s="150">
        <f t="shared" si="0"/>
        <v>0</v>
      </c>
      <c r="G77" s="151" t="str">
        <f t="shared" si="1"/>
        <v/>
      </c>
      <c r="H77" s="4"/>
      <c r="I77" s="5"/>
      <c r="J77" s="5"/>
      <c r="K77" s="5"/>
    </row>
    <row r="78" spans="1:14" customFormat="1" ht="15" outlineLevel="1" x14ac:dyDescent="0.25">
      <c r="A78" s="142"/>
      <c r="B78" s="143"/>
      <c r="C78" s="143"/>
      <c r="D78" s="144"/>
      <c r="E78" s="117">
        <f t="shared" si="2"/>
        <v>0</v>
      </c>
      <c r="F78" s="150">
        <f t="shared" si="0"/>
        <v>0</v>
      </c>
      <c r="G78" s="151" t="str">
        <f t="shared" si="1"/>
        <v/>
      </c>
      <c r="H78" s="4"/>
      <c r="I78" s="5"/>
      <c r="J78" s="5"/>
      <c r="K78" s="5"/>
    </row>
    <row r="79" spans="1:14" s="3" customFormat="1" ht="16.5" customHeight="1" x14ac:dyDescent="0.25">
      <c r="A79" s="142"/>
      <c r="B79" s="143"/>
      <c r="C79" s="143"/>
      <c r="D79" s="144"/>
      <c r="E79" s="117">
        <f t="shared" si="2"/>
        <v>0</v>
      </c>
      <c r="F79" s="150">
        <f t="shared" si="0"/>
        <v>0</v>
      </c>
      <c r="G79" s="151" t="str">
        <f t="shared" si="1"/>
        <v/>
      </c>
      <c r="H79" s="4"/>
      <c r="I79" s="5"/>
      <c r="J79" s="5"/>
      <c r="K79" s="5"/>
      <c r="L79"/>
    </row>
    <row r="80" spans="1:14" ht="15.75" thickBot="1" x14ac:dyDescent="0.3">
      <c r="A80" s="53" t="s">
        <v>17</v>
      </c>
      <c r="B80" s="54"/>
      <c r="C80" s="54"/>
      <c r="D80" s="55"/>
      <c r="E80" s="118">
        <f>SUM(E70:E79)</f>
        <v>0</v>
      </c>
      <c r="F80" s="152">
        <f>SUM(F70:F74)</f>
        <v>0</v>
      </c>
      <c r="G80" s="116" t="str">
        <f t="shared" si="1"/>
        <v/>
      </c>
      <c r="L80"/>
    </row>
    <row r="81" spans="1:12" customFormat="1" ht="15.75" thickBot="1" x14ac:dyDescent="0.3">
      <c r="A81" s="83"/>
      <c r="B81" s="84"/>
      <c r="C81" s="84"/>
      <c r="D81" s="85"/>
      <c r="E81" s="84"/>
      <c r="F81" s="86"/>
      <c r="H81" s="4"/>
      <c r="I81" s="5"/>
      <c r="J81" s="5"/>
      <c r="K81" s="5"/>
      <c r="L81" s="3"/>
    </row>
    <row r="82" spans="1:12" ht="45.75" thickBot="1" x14ac:dyDescent="0.3">
      <c r="A82" s="192" t="s">
        <v>119</v>
      </c>
      <c r="B82" s="298"/>
      <c r="C82" s="299"/>
      <c r="D82" s="299"/>
      <c r="E82" s="299"/>
      <c r="F82" s="299"/>
      <c r="G82" s="300"/>
    </row>
    <row r="83" spans="1:12" customFormat="1" ht="15" x14ac:dyDescent="0.25">
      <c r="A83" s="87"/>
      <c r="B83" s="87"/>
      <c r="C83" s="87"/>
      <c r="D83" s="87"/>
      <c r="E83" s="87"/>
      <c r="F83" s="87"/>
      <c r="G83" s="4"/>
      <c r="H83" s="4"/>
      <c r="I83" s="5"/>
      <c r="J83" s="5"/>
      <c r="K83" s="5"/>
    </row>
    <row r="84" spans="1:12" customFormat="1" ht="62.25" customHeight="1" thickBot="1" x14ac:dyDescent="0.35">
      <c r="A84" s="22" t="s">
        <v>89</v>
      </c>
      <c r="H84" s="4"/>
      <c r="I84" s="5"/>
      <c r="J84" s="5"/>
      <c r="K84" s="5"/>
      <c r="L84" s="4"/>
    </row>
    <row r="85" spans="1:12" s="2" customFormat="1" ht="72" x14ac:dyDescent="0.25">
      <c r="A85" s="146" t="s">
        <v>30</v>
      </c>
      <c r="B85" s="147" t="s">
        <v>147</v>
      </c>
      <c r="C85" s="147" t="s">
        <v>87</v>
      </c>
      <c r="D85" s="147" t="s">
        <v>86</v>
      </c>
      <c r="E85" s="147" t="s">
        <v>41</v>
      </c>
      <c r="F85" s="148" t="s">
        <v>131</v>
      </c>
      <c r="G85"/>
      <c r="H85" s="4"/>
      <c r="I85" s="5"/>
      <c r="J85" s="5"/>
      <c r="K85" s="5"/>
      <c r="L85"/>
    </row>
    <row r="86" spans="1:12" customFormat="1" ht="15" x14ac:dyDescent="0.25">
      <c r="A86" s="47" t="s">
        <v>88</v>
      </c>
      <c r="B86" s="51"/>
      <c r="C86" s="51"/>
      <c r="D86" s="51"/>
      <c r="E86" s="51"/>
      <c r="F86" s="52"/>
      <c r="G86" s="2"/>
      <c r="I86" s="183"/>
      <c r="J86" s="183"/>
      <c r="K86" s="183"/>
    </row>
    <row r="87" spans="1:12" customFormat="1" ht="15" x14ac:dyDescent="0.25">
      <c r="A87" s="142"/>
      <c r="B87" s="143"/>
      <c r="C87" s="143"/>
      <c r="D87" s="144"/>
      <c r="E87" s="117">
        <f>((B87/12)*C87)*D87</f>
        <v>0</v>
      </c>
      <c r="F87" s="150">
        <f>MIN((B87/12*C87*D87),(80000/12*C87*D87))</f>
        <v>0</v>
      </c>
      <c r="G87" s="151" t="str">
        <f>IF(B87&gt;80000,"oui","")</f>
        <v/>
      </c>
      <c r="H87" s="5"/>
      <c r="I87" s="5"/>
      <c r="J87" s="5"/>
      <c r="K87" s="5"/>
      <c r="L87" s="2"/>
    </row>
    <row r="88" spans="1:12" customFormat="1" ht="15" x14ac:dyDescent="0.25">
      <c r="A88" s="142"/>
      <c r="B88" s="143"/>
      <c r="C88" s="145"/>
      <c r="D88" s="144"/>
      <c r="E88" s="117">
        <f>((B88/12)*C88)*D88</f>
        <v>0</v>
      </c>
      <c r="F88" s="150">
        <f t="shared" ref="F88:F96" si="3">MIN((B88/12*C88*D88),(80000/12*C88*D88))</f>
        <v>0</v>
      </c>
      <c r="G88" s="151" t="str">
        <f t="shared" ref="G88:G97" si="4">IF(B88&gt;80000,"oui","")</f>
        <v/>
      </c>
      <c r="I88" s="1"/>
      <c r="J88" s="1"/>
      <c r="K88" s="1"/>
    </row>
    <row r="89" spans="1:12" customFormat="1" ht="15" outlineLevel="1" x14ac:dyDescent="0.25">
      <c r="A89" s="142"/>
      <c r="B89" s="143"/>
      <c r="C89" s="143"/>
      <c r="D89" s="144"/>
      <c r="E89" s="117">
        <f t="shared" ref="E89:E96" si="5">((B89/12)*C89)*D89</f>
        <v>0</v>
      </c>
      <c r="F89" s="150">
        <f t="shared" si="3"/>
        <v>0</v>
      </c>
      <c r="G89" s="151" t="str">
        <f t="shared" si="4"/>
        <v/>
      </c>
      <c r="H89" s="4"/>
      <c r="I89" s="5"/>
      <c r="J89" s="5"/>
      <c r="K89" s="5"/>
    </row>
    <row r="90" spans="1:12" customFormat="1" ht="15" outlineLevel="1" x14ac:dyDescent="0.25">
      <c r="A90" s="142"/>
      <c r="B90" s="143"/>
      <c r="C90" s="143"/>
      <c r="D90" s="144"/>
      <c r="E90" s="117">
        <f t="shared" si="5"/>
        <v>0</v>
      </c>
      <c r="F90" s="150">
        <f t="shared" si="3"/>
        <v>0</v>
      </c>
      <c r="G90" s="151" t="str">
        <f t="shared" si="4"/>
        <v/>
      </c>
      <c r="H90" s="4"/>
      <c r="I90" s="1"/>
      <c r="J90" s="1"/>
      <c r="K90" s="1"/>
    </row>
    <row r="91" spans="1:12" customFormat="1" ht="15" outlineLevel="1" x14ac:dyDescent="0.25">
      <c r="A91" s="142"/>
      <c r="B91" s="143"/>
      <c r="C91" s="143"/>
      <c r="D91" s="144"/>
      <c r="E91" s="117">
        <f t="shared" si="5"/>
        <v>0</v>
      </c>
      <c r="F91" s="150">
        <f t="shared" si="3"/>
        <v>0</v>
      </c>
      <c r="G91" s="151" t="str">
        <f t="shared" si="4"/>
        <v/>
      </c>
      <c r="H91" s="4"/>
      <c r="I91" s="5"/>
      <c r="J91" s="5"/>
      <c r="K91" s="5"/>
    </row>
    <row r="92" spans="1:12" customFormat="1" ht="15" outlineLevel="1" x14ac:dyDescent="0.25">
      <c r="A92" s="142"/>
      <c r="B92" s="143"/>
      <c r="C92" s="143"/>
      <c r="D92" s="144"/>
      <c r="E92" s="117">
        <f t="shared" si="5"/>
        <v>0</v>
      </c>
      <c r="F92" s="150">
        <f t="shared" si="3"/>
        <v>0</v>
      </c>
      <c r="G92" s="151" t="str">
        <f t="shared" si="4"/>
        <v/>
      </c>
      <c r="H92" s="4"/>
      <c r="I92" s="5"/>
      <c r="J92" s="5"/>
      <c r="K92" s="5"/>
    </row>
    <row r="93" spans="1:12" customFormat="1" ht="15" outlineLevel="1" x14ac:dyDescent="0.25">
      <c r="A93" s="142"/>
      <c r="B93" s="143"/>
      <c r="C93" s="143"/>
      <c r="D93" s="144"/>
      <c r="E93" s="117">
        <f t="shared" si="5"/>
        <v>0</v>
      </c>
      <c r="F93" s="150">
        <f t="shared" si="3"/>
        <v>0</v>
      </c>
      <c r="G93" s="151" t="str">
        <f t="shared" si="4"/>
        <v/>
      </c>
      <c r="H93" s="4"/>
      <c r="I93" s="5"/>
      <c r="J93" s="5"/>
      <c r="K93" s="5"/>
    </row>
    <row r="94" spans="1:12" customFormat="1" ht="15" outlineLevel="1" x14ac:dyDescent="0.25">
      <c r="A94" s="142"/>
      <c r="B94" s="143"/>
      <c r="C94" s="143"/>
      <c r="D94" s="144"/>
      <c r="E94" s="117">
        <f t="shared" si="5"/>
        <v>0</v>
      </c>
      <c r="F94" s="150">
        <f t="shared" si="3"/>
        <v>0</v>
      </c>
      <c r="G94" s="151" t="str">
        <f t="shared" si="4"/>
        <v/>
      </c>
      <c r="H94" s="4"/>
      <c r="I94" s="5"/>
      <c r="J94" s="5"/>
      <c r="K94" s="5"/>
    </row>
    <row r="95" spans="1:12" customFormat="1" ht="15" outlineLevel="1" x14ac:dyDescent="0.25">
      <c r="A95" s="142"/>
      <c r="B95" s="143"/>
      <c r="C95" s="143"/>
      <c r="D95" s="144"/>
      <c r="E95" s="117">
        <f t="shared" si="5"/>
        <v>0</v>
      </c>
      <c r="F95" s="150">
        <f t="shared" si="3"/>
        <v>0</v>
      </c>
      <c r="G95" s="151" t="str">
        <f t="shared" si="4"/>
        <v/>
      </c>
      <c r="H95" s="4"/>
      <c r="I95" s="5"/>
      <c r="J95" s="5"/>
      <c r="K95" s="5"/>
    </row>
    <row r="96" spans="1:12" s="3" customFormat="1" ht="15" x14ac:dyDescent="0.25">
      <c r="A96" s="142"/>
      <c r="B96" s="143"/>
      <c r="C96" s="143"/>
      <c r="D96" s="144"/>
      <c r="E96" s="117">
        <f t="shared" si="5"/>
        <v>0</v>
      </c>
      <c r="F96" s="150">
        <f t="shared" si="3"/>
        <v>0</v>
      </c>
      <c r="G96" s="151" t="str">
        <f t="shared" si="4"/>
        <v/>
      </c>
      <c r="H96" s="4"/>
      <c r="I96" s="5"/>
      <c r="J96" s="5"/>
      <c r="K96" s="5"/>
      <c r="L96"/>
    </row>
    <row r="97" spans="1:12" ht="15.75" thickBot="1" x14ac:dyDescent="0.3">
      <c r="A97" s="111" t="s">
        <v>17</v>
      </c>
      <c r="B97" s="112"/>
      <c r="C97" s="112"/>
      <c r="D97" s="113"/>
      <c r="E97" s="118">
        <f>SUM(E87:E96)</f>
        <v>0</v>
      </c>
      <c r="F97" s="152">
        <f>SUM(F87:F91)</f>
        <v>0</v>
      </c>
      <c r="G97" s="116" t="str">
        <f t="shared" si="4"/>
        <v/>
      </c>
      <c r="L97"/>
    </row>
    <row r="98" spans="1:12" ht="15.75" thickBot="1" x14ac:dyDescent="0.3">
      <c r="L98" s="3"/>
    </row>
    <row r="99" spans="1:12" ht="45.75" thickBot="1" x14ac:dyDescent="0.3">
      <c r="A99" s="192" t="s">
        <v>120</v>
      </c>
      <c r="B99" s="298"/>
      <c r="C99" s="299"/>
      <c r="D99" s="299"/>
      <c r="E99" s="299"/>
      <c r="F99" s="299"/>
      <c r="G99" s="300"/>
    </row>
    <row r="100" spans="1:12" customFormat="1" ht="15" x14ac:dyDescent="0.25">
      <c r="A100" s="87"/>
      <c r="B100" s="87"/>
      <c r="C100" s="87"/>
      <c r="D100" s="87"/>
      <c r="E100" s="87"/>
      <c r="F100" s="87"/>
      <c r="G100" s="4"/>
      <c r="H100" s="4"/>
      <c r="I100" s="5"/>
      <c r="J100" s="5"/>
      <c r="K100" s="5"/>
      <c r="L100" s="4"/>
    </row>
    <row r="101" spans="1:12" customFormat="1" ht="48" customHeight="1" x14ac:dyDescent="0.3">
      <c r="A101" s="22" t="s">
        <v>90</v>
      </c>
      <c r="H101" s="4"/>
      <c r="I101" s="5"/>
      <c r="J101" s="5"/>
      <c r="K101" s="5"/>
      <c r="L101" s="4"/>
    </row>
    <row r="102" spans="1:12" customFormat="1" ht="19.5" thickBot="1" x14ac:dyDescent="0.35">
      <c r="A102" s="22"/>
      <c r="H102" s="4"/>
      <c r="I102" s="5"/>
      <c r="J102" s="5"/>
      <c r="K102" s="5"/>
    </row>
    <row r="103" spans="1:12" customFormat="1" ht="90" x14ac:dyDescent="0.25">
      <c r="A103" s="48" t="s">
        <v>31</v>
      </c>
      <c r="B103" s="49" t="s">
        <v>32</v>
      </c>
      <c r="C103" s="49" t="s">
        <v>91</v>
      </c>
      <c r="D103" s="49" t="s">
        <v>99</v>
      </c>
      <c r="E103" s="49" t="s">
        <v>33</v>
      </c>
      <c r="I103" s="183"/>
      <c r="J103" s="183"/>
      <c r="K103" s="183"/>
    </row>
    <row r="104" spans="1:12" customFormat="1" ht="15" outlineLevel="2" x14ac:dyDescent="0.25">
      <c r="A104" s="153"/>
      <c r="B104" s="154"/>
      <c r="C104" s="154"/>
      <c r="D104" s="154"/>
      <c r="E104" s="88" t="str">
        <f t="shared" ref="E104:E108" si="6">IF(B104&lt;&gt;"",MIN(B104/(C104*12)*D104,B104),"")</f>
        <v/>
      </c>
      <c r="I104" s="5"/>
      <c r="J104" s="5"/>
      <c r="K104" s="5"/>
    </row>
    <row r="105" spans="1:12" customFormat="1" ht="15" outlineLevel="2" x14ac:dyDescent="0.25">
      <c r="A105" s="153"/>
      <c r="B105" s="154"/>
      <c r="C105" s="154"/>
      <c r="D105" s="154"/>
      <c r="E105" s="88" t="str">
        <f t="shared" si="6"/>
        <v/>
      </c>
      <c r="I105" s="5"/>
      <c r="J105" s="5"/>
      <c r="K105" s="5"/>
    </row>
    <row r="106" spans="1:12" customFormat="1" ht="15" outlineLevel="2" x14ac:dyDescent="0.25">
      <c r="A106" s="153"/>
      <c r="B106" s="154"/>
      <c r="C106" s="154"/>
      <c r="D106" s="154"/>
      <c r="E106" s="88" t="str">
        <f t="shared" si="6"/>
        <v/>
      </c>
      <c r="H106" s="4"/>
      <c r="I106" s="5"/>
      <c r="J106" s="5"/>
      <c r="K106" s="5"/>
    </row>
    <row r="107" spans="1:12" customFormat="1" ht="15" outlineLevel="2" x14ac:dyDescent="0.25">
      <c r="A107" s="153"/>
      <c r="B107" s="154"/>
      <c r="C107" s="154"/>
      <c r="D107" s="154"/>
      <c r="E107" s="88" t="str">
        <f t="shared" si="6"/>
        <v/>
      </c>
      <c r="H107" s="4"/>
      <c r="I107" s="5"/>
      <c r="J107" s="5"/>
      <c r="K107" s="5"/>
    </row>
    <row r="108" spans="1:12" customFormat="1" ht="15" x14ac:dyDescent="0.25">
      <c r="A108" s="153"/>
      <c r="B108" s="154"/>
      <c r="C108" s="154"/>
      <c r="D108" s="154"/>
      <c r="E108" s="88" t="str">
        <f t="shared" si="6"/>
        <v/>
      </c>
      <c r="H108" s="4"/>
      <c r="I108" s="5"/>
      <c r="J108" s="5"/>
      <c r="K108" s="5"/>
    </row>
    <row r="109" spans="1:12" ht="15.75" thickBot="1" x14ac:dyDescent="0.3">
      <c r="A109" s="45" t="s">
        <v>17</v>
      </c>
      <c r="B109" s="46">
        <f t="shared" ref="B109:D109" si="7">SUM(B104:B108)</f>
        <v>0</v>
      </c>
      <c r="C109" s="46">
        <f t="shared" si="7"/>
        <v>0</v>
      </c>
      <c r="D109" s="46">
        <f t="shared" si="7"/>
        <v>0</v>
      </c>
      <c r="E109" s="56">
        <f>SUM(E104:E108)</f>
        <v>0</v>
      </c>
      <c r="F109"/>
      <c r="G109"/>
      <c r="L109"/>
    </row>
    <row r="110" spans="1:12" customFormat="1" ht="15.75" outlineLevel="3" thickBot="1" x14ac:dyDescent="0.3">
      <c r="A110" s="4"/>
      <c r="B110" s="4"/>
      <c r="C110" s="4"/>
      <c r="D110" s="4"/>
      <c r="E110" s="4"/>
      <c r="F110" s="4"/>
      <c r="G110" s="4"/>
      <c r="H110" s="4"/>
      <c r="I110" s="5"/>
      <c r="J110" s="5"/>
      <c r="K110" s="5"/>
    </row>
    <row r="111" spans="1:12" ht="45.75" thickBot="1" x14ac:dyDescent="0.3">
      <c r="A111" s="192" t="s">
        <v>132</v>
      </c>
      <c r="B111" s="298"/>
      <c r="C111" s="299"/>
      <c r="D111" s="299"/>
      <c r="E111" s="299"/>
      <c r="F111" s="299"/>
      <c r="G111" s="300"/>
    </row>
    <row r="112" spans="1:12" ht="15" x14ac:dyDescent="0.25">
      <c r="L112"/>
    </row>
    <row r="113" spans="1:12" customFormat="1" ht="52.5" customHeight="1" x14ac:dyDescent="0.25">
      <c r="A113" s="4"/>
      <c r="B113" s="4"/>
      <c r="C113" s="4"/>
      <c r="D113" s="4"/>
      <c r="E113" s="4"/>
      <c r="F113" s="4"/>
      <c r="G113" s="4"/>
      <c r="H113" s="4"/>
      <c r="I113" s="5"/>
      <c r="J113" s="5"/>
      <c r="K113" s="5"/>
      <c r="L113" s="4"/>
    </row>
    <row r="115" spans="1:12" ht="15" x14ac:dyDescent="0.25">
      <c r="I115" s="183"/>
      <c r="J115" s="183"/>
      <c r="K115" s="183"/>
      <c r="L115"/>
    </row>
  </sheetData>
  <mergeCells count="60">
    <mergeCell ref="A5:A6"/>
    <mergeCell ref="C9:G9"/>
    <mergeCell ref="C11:G11"/>
    <mergeCell ref="J11:L11"/>
    <mergeCell ref="C12:G12"/>
    <mergeCell ref="J12:L12"/>
    <mergeCell ref="C13:G13"/>
    <mergeCell ref="J13:L13"/>
    <mergeCell ref="C14:G14"/>
    <mergeCell ref="J14:L14"/>
    <mergeCell ref="C15:G15"/>
    <mergeCell ref="J15:L15"/>
    <mergeCell ref="C16:G16"/>
    <mergeCell ref="J16:L16"/>
    <mergeCell ref="C17:G17"/>
    <mergeCell ref="J17:L17"/>
    <mergeCell ref="C18:G18"/>
    <mergeCell ref="J18:L18"/>
    <mergeCell ref="C19:G19"/>
    <mergeCell ref="J19:L19"/>
    <mergeCell ref="C21:G21"/>
    <mergeCell ref="J21:L21"/>
    <mergeCell ref="C22:G22"/>
    <mergeCell ref="J22:L22"/>
    <mergeCell ref="J20:L20"/>
    <mergeCell ref="J23:L23"/>
    <mergeCell ref="J26:L26"/>
    <mergeCell ref="J28:L28"/>
    <mergeCell ref="C30:G30"/>
    <mergeCell ref="J30:L30"/>
    <mergeCell ref="I31:K31"/>
    <mergeCell ref="J32:L32"/>
    <mergeCell ref="C34:G34"/>
    <mergeCell ref="C35:G35"/>
    <mergeCell ref="C36:G36"/>
    <mergeCell ref="C57:G57"/>
    <mergeCell ref="C58:G58"/>
    <mergeCell ref="C59:G59"/>
    <mergeCell ref="C50:G50"/>
    <mergeCell ref="C51:G51"/>
    <mergeCell ref="C52:G52"/>
    <mergeCell ref="C53:G53"/>
    <mergeCell ref="C54:G54"/>
    <mergeCell ref="C55:G55"/>
    <mergeCell ref="C62:G62"/>
    <mergeCell ref="B82:G82"/>
    <mergeCell ref="B99:G99"/>
    <mergeCell ref="B111:G111"/>
    <mergeCell ref="C20:G20"/>
    <mergeCell ref="C60:G60"/>
    <mergeCell ref="C61:G61"/>
    <mergeCell ref="C49:G49"/>
    <mergeCell ref="C43:G43"/>
    <mergeCell ref="C23:G23"/>
    <mergeCell ref="C44:G44"/>
    <mergeCell ref="C45:G45"/>
    <mergeCell ref="C46:G46"/>
    <mergeCell ref="C47:G47"/>
    <mergeCell ref="C48:G48"/>
    <mergeCell ref="C56:G56"/>
  </mergeCells>
  <dataValidations count="1">
    <dataValidation type="list" allowBlank="1" showInputMessage="1" showErrorMessage="1" sqref="L53:L54 L45 L48:L49 L60 L62" xr:uid="{8F53AFA0-C81B-4A9E-B2D5-557D0025F55F}">
      <formula1>"oui,non"</formula1>
    </dataValidation>
  </dataValidations>
  <pageMargins left="0.51181102362204722" right="0.51181102362204722" top="0.74803149606299213" bottom="0.74803149606299213" header="0.31496062992125984" footer="0.31496062992125984"/>
  <pageSetup paperSize="9" scale="65" fitToHeight="2" orientation="portrait" r:id="rId1"/>
  <headerFooter>
    <oddFooter>&amp;C&amp;A&amp;R&amp;P/&amp;N</oddFooter>
  </headerFooter>
  <rowBreaks count="1" manualBreakCount="1">
    <brk id="6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A12B3-EE26-42BE-A10D-D44682E9AD93}">
  <sheetPr>
    <tabColor theme="4"/>
  </sheetPr>
  <dimension ref="A1:O115"/>
  <sheetViews>
    <sheetView zoomScale="70" zoomScaleNormal="70" zoomScaleSheetLayoutView="70" workbookViewId="0">
      <selection sqref="A1:D1"/>
    </sheetView>
  </sheetViews>
  <sheetFormatPr baseColWidth="10" defaultRowHeight="12.75" outlineLevelRow="3" x14ac:dyDescent="0.2"/>
  <cols>
    <col min="1" max="1" width="49" style="4" customWidth="1"/>
    <col min="2" max="2" width="13.42578125" style="4" customWidth="1"/>
    <col min="3" max="3" width="13.85546875" style="4" customWidth="1"/>
    <col min="4" max="7" width="13.42578125" style="4" customWidth="1"/>
    <col min="8" max="8" width="4" style="4" customWidth="1"/>
    <col min="9" max="9" width="17" style="5" customWidth="1"/>
    <col min="10" max="11" width="21" style="5" customWidth="1"/>
    <col min="12" max="12" width="21" style="4" customWidth="1"/>
    <col min="13" max="19" width="13.85546875" style="4" customWidth="1"/>
    <col min="20" max="16384" width="11.42578125" style="4"/>
  </cols>
  <sheetData>
    <row r="1" spans="1:12" ht="27" thickBot="1" x14ac:dyDescent="0.45">
      <c r="B1" s="82" t="s">
        <v>51</v>
      </c>
    </row>
    <row r="2" spans="1:12" ht="18.75" customHeight="1" thickBot="1" x14ac:dyDescent="0.25">
      <c r="A2" s="226" t="s">
        <v>160</v>
      </c>
      <c r="C2" s="36"/>
      <c r="D2" s="36"/>
      <c r="E2" s="36"/>
      <c r="F2" s="36"/>
      <c r="G2" s="36"/>
      <c r="I2" s="172"/>
      <c r="J2" s="172"/>
      <c r="K2" s="172"/>
    </row>
    <row r="3" spans="1:12" ht="18.75" customHeight="1" thickBot="1" x14ac:dyDescent="0.25">
      <c r="A3" s="225" t="s">
        <v>159</v>
      </c>
      <c r="C3" s="36"/>
      <c r="D3" s="36"/>
      <c r="E3" s="36"/>
      <c r="F3" s="36"/>
      <c r="G3" s="36"/>
      <c r="I3" s="172"/>
      <c r="J3" s="172"/>
      <c r="K3" s="172"/>
    </row>
    <row r="4" spans="1:12" ht="18.75" customHeight="1" x14ac:dyDescent="0.4">
      <c r="A4" s="318">
        <f>'0 - Lisez-moi'!B6</f>
        <v>0</v>
      </c>
      <c r="B4" s="37"/>
      <c r="C4" s="36"/>
      <c r="D4" s="36"/>
      <c r="E4" s="36"/>
      <c r="F4" s="36"/>
      <c r="G4" s="36"/>
      <c r="I4" s="222" t="s">
        <v>117</v>
      </c>
      <c r="J4" s="223"/>
      <c r="K4" s="223"/>
      <c r="L4" s="224"/>
    </row>
    <row r="5" spans="1:12" ht="18.75" customHeight="1" x14ac:dyDescent="0.2">
      <c r="A5" s="307" t="s">
        <v>69</v>
      </c>
      <c r="B5" s="228">
        <f>'0 - Lisez-moi'!B11</f>
        <v>0</v>
      </c>
      <c r="C5" s="229"/>
      <c r="D5" s="229"/>
      <c r="E5" s="229"/>
      <c r="F5" s="229"/>
      <c r="G5" s="229"/>
      <c r="I5" s="199">
        <f>B5</f>
        <v>0</v>
      </c>
      <c r="J5" s="50"/>
      <c r="K5" s="50"/>
      <c r="L5" s="195"/>
    </row>
    <row r="6" spans="1:12" ht="18.75" customHeight="1" x14ac:dyDescent="0.2">
      <c r="A6" s="307"/>
      <c r="B6" s="37" t="str">
        <f>'0 - Lisez-moi'!C11</f>
        <v>Statut jurdique [menu déroulant]</v>
      </c>
      <c r="C6" s="36"/>
      <c r="D6" s="36"/>
      <c r="E6" s="36"/>
      <c r="F6" s="36"/>
      <c r="G6" s="36"/>
      <c r="I6" s="199" t="str">
        <f>B6</f>
        <v>Statut jurdique [menu déroulant]</v>
      </c>
      <c r="J6" s="50"/>
      <c r="K6" s="50"/>
      <c r="L6" s="195"/>
    </row>
    <row r="7" spans="1:12" ht="18.75" x14ac:dyDescent="0.3">
      <c r="A7" s="22" t="s">
        <v>15</v>
      </c>
      <c r="I7" s="200" t="s">
        <v>118</v>
      </c>
      <c r="J7" s="50"/>
      <c r="K7" s="50"/>
      <c r="L7" s="195"/>
    </row>
    <row r="8" spans="1:12" ht="13.5" thickBot="1" x14ac:dyDescent="0.25">
      <c r="C8" s="5"/>
      <c r="D8" s="5"/>
      <c r="E8" s="5"/>
      <c r="F8" s="5"/>
      <c r="G8" s="5"/>
      <c r="H8" s="5"/>
      <c r="I8" s="199"/>
      <c r="J8" s="50"/>
      <c r="K8" s="50"/>
      <c r="L8" s="195"/>
    </row>
    <row r="9" spans="1:12" ht="15" x14ac:dyDescent="0.2">
      <c r="A9" s="122" t="s">
        <v>155</v>
      </c>
      <c r="B9" s="123"/>
      <c r="C9" s="308" t="s">
        <v>83</v>
      </c>
      <c r="D9" s="309"/>
      <c r="E9" s="309"/>
      <c r="F9" s="309"/>
      <c r="G9" s="310"/>
      <c r="H9" s="51"/>
      <c r="I9" s="230"/>
      <c r="J9" s="50"/>
      <c r="K9" s="50"/>
      <c r="L9" s="195"/>
    </row>
    <row r="10" spans="1:12" ht="21.75" customHeight="1" x14ac:dyDescent="0.2">
      <c r="A10" s="168" t="s">
        <v>156</v>
      </c>
      <c r="B10" s="169"/>
      <c r="C10" s="184"/>
      <c r="D10" s="184"/>
      <c r="E10" s="184"/>
      <c r="F10" s="184"/>
      <c r="G10" s="185"/>
      <c r="H10" s="173"/>
      <c r="I10" s="231"/>
      <c r="J10" s="50"/>
      <c r="K10" s="50"/>
      <c r="L10" s="195"/>
    </row>
    <row r="11" spans="1:12" ht="25.5" x14ac:dyDescent="0.2">
      <c r="A11" s="170" t="s">
        <v>171</v>
      </c>
      <c r="B11" s="120"/>
      <c r="C11" s="302"/>
      <c r="D11" s="302"/>
      <c r="E11" s="302"/>
      <c r="F11" s="302"/>
      <c r="G11" s="302"/>
      <c r="H11" s="174"/>
      <c r="I11" s="201">
        <f>B11</f>
        <v>0</v>
      </c>
      <c r="J11" s="287" t="s">
        <v>175</v>
      </c>
      <c r="K11" s="287"/>
      <c r="L11" s="288"/>
    </row>
    <row r="12" spans="1:12" x14ac:dyDescent="0.2">
      <c r="A12" s="170" t="s">
        <v>74</v>
      </c>
      <c r="B12" s="120"/>
      <c r="C12" s="302"/>
      <c r="D12" s="302"/>
      <c r="E12" s="302"/>
      <c r="F12" s="302"/>
      <c r="G12" s="302"/>
      <c r="H12" s="175"/>
      <c r="I12" s="202">
        <f>IF(B12="",0,MIN(B12,(B23+I36)*$L55))</f>
        <v>0</v>
      </c>
      <c r="J12" s="287" t="s">
        <v>175</v>
      </c>
      <c r="K12" s="287"/>
      <c r="L12" s="288"/>
    </row>
    <row r="13" spans="1:12" x14ac:dyDescent="0.2">
      <c r="A13" s="170" t="s">
        <v>124</v>
      </c>
      <c r="B13" s="120"/>
      <c r="C13" s="302"/>
      <c r="D13" s="302"/>
      <c r="E13" s="302"/>
      <c r="F13" s="302"/>
      <c r="G13" s="302"/>
      <c r="H13" s="175"/>
      <c r="I13" s="201">
        <f>B13</f>
        <v>0</v>
      </c>
      <c r="J13" s="287" t="s">
        <v>175</v>
      </c>
      <c r="K13" s="287"/>
      <c r="L13" s="288"/>
    </row>
    <row r="14" spans="1:12" ht="25.5" x14ac:dyDescent="0.2">
      <c r="A14" s="170" t="s">
        <v>172</v>
      </c>
      <c r="B14" s="120"/>
      <c r="C14" s="302"/>
      <c r="D14" s="302"/>
      <c r="E14" s="302"/>
      <c r="F14" s="302"/>
      <c r="G14" s="302"/>
      <c r="H14" s="175"/>
      <c r="I14" s="201">
        <f>B14</f>
        <v>0</v>
      </c>
      <c r="J14" s="287" t="s">
        <v>175</v>
      </c>
      <c r="K14" s="287"/>
      <c r="L14" s="288"/>
    </row>
    <row r="15" spans="1:12" x14ac:dyDescent="0.2">
      <c r="A15" s="170" t="s">
        <v>174</v>
      </c>
      <c r="B15" s="120"/>
      <c r="C15" s="302"/>
      <c r="D15" s="302"/>
      <c r="E15" s="302"/>
      <c r="F15" s="302"/>
      <c r="G15" s="302"/>
      <c r="H15" s="175"/>
      <c r="I15" s="201">
        <f>B15</f>
        <v>0</v>
      </c>
      <c r="J15" s="287" t="s">
        <v>175</v>
      </c>
      <c r="K15" s="287"/>
      <c r="L15" s="288"/>
    </row>
    <row r="16" spans="1:12" x14ac:dyDescent="0.2">
      <c r="A16" s="171" t="s">
        <v>78</v>
      </c>
      <c r="B16" s="124">
        <f>B17+B18+B19</f>
        <v>0</v>
      </c>
      <c r="C16" s="301"/>
      <c r="D16" s="301"/>
      <c r="E16" s="301"/>
      <c r="F16" s="301"/>
      <c r="G16" s="301"/>
      <c r="H16" s="174"/>
      <c r="I16" s="203">
        <f>I17+I18+I19</f>
        <v>0</v>
      </c>
      <c r="J16" s="287" t="s">
        <v>175</v>
      </c>
      <c r="K16" s="287"/>
      <c r="L16" s="288"/>
    </row>
    <row r="17" spans="1:15" ht="25.5" x14ac:dyDescent="0.2">
      <c r="A17" s="170" t="s">
        <v>108</v>
      </c>
      <c r="B17" s="128">
        <f>E80</f>
        <v>0</v>
      </c>
      <c r="C17" s="293" t="s">
        <v>77</v>
      </c>
      <c r="D17" s="293"/>
      <c r="E17" s="293"/>
      <c r="F17" s="293"/>
      <c r="G17" s="293"/>
      <c r="H17" s="175"/>
      <c r="I17" s="202">
        <f>F80</f>
        <v>0</v>
      </c>
      <c r="J17" s="287" t="s">
        <v>175</v>
      </c>
      <c r="K17" s="287"/>
      <c r="L17" s="288"/>
    </row>
    <row r="18" spans="1:15" ht="38.25" x14ac:dyDescent="0.2">
      <c r="A18" s="170" t="s">
        <v>129</v>
      </c>
      <c r="B18" s="128">
        <f>E97</f>
        <v>0</v>
      </c>
      <c r="C18" s="293" t="s">
        <v>77</v>
      </c>
      <c r="D18" s="293"/>
      <c r="E18" s="293"/>
      <c r="F18" s="293"/>
      <c r="G18" s="293"/>
      <c r="H18" s="175"/>
      <c r="I18" s="202">
        <f>F97</f>
        <v>0</v>
      </c>
      <c r="J18" s="287" t="s">
        <v>175</v>
      </c>
      <c r="K18" s="287"/>
      <c r="L18" s="288"/>
    </row>
    <row r="19" spans="1:15" x14ac:dyDescent="0.2">
      <c r="A19" s="170" t="s">
        <v>6</v>
      </c>
      <c r="B19" s="120"/>
      <c r="C19" s="297"/>
      <c r="D19" s="297"/>
      <c r="E19" s="297"/>
      <c r="F19" s="297"/>
      <c r="G19" s="297"/>
      <c r="H19" s="175"/>
      <c r="I19" s="201">
        <f>B19</f>
        <v>0</v>
      </c>
      <c r="J19" s="287" t="s">
        <v>175</v>
      </c>
      <c r="K19" s="287"/>
      <c r="L19" s="288"/>
    </row>
    <row r="20" spans="1:15" x14ac:dyDescent="0.2">
      <c r="A20" s="170" t="s">
        <v>180</v>
      </c>
      <c r="B20" s="120"/>
      <c r="C20" s="297"/>
      <c r="D20" s="297"/>
      <c r="E20" s="297"/>
      <c r="F20" s="297"/>
      <c r="G20" s="297"/>
      <c r="H20" s="175"/>
      <c r="I20" s="201">
        <f>B20</f>
        <v>0</v>
      </c>
      <c r="J20" s="287" t="s">
        <v>175</v>
      </c>
      <c r="K20" s="287"/>
      <c r="L20" s="288"/>
    </row>
    <row r="21" spans="1:15" x14ac:dyDescent="0.2">
      <c r="A21" s="170" t="s">
        <v>130</v>
      </c>
      <c r="B21" s="120"/>
      <c r="C21" s="292"/>
      <c r="D21" s="292"/>
      <c r="E21" s="292"/>
      <c r="F21" s="292"/>
      <c r="G21" s="292"/>
      <c r="H21" s="176"/>
      <c r="I21" s="201">
        <f>IF($L62="oui",B21,"0")</f>
        <v>0</v>
      </c>
      <c r="J21" s="287" t="s">
        <v>175</v>
      </c>
      <c r="K21" s="287"/>
      <c r="L21" s="288"/>
    </row>
    <row r="22" spans="1:15" ht="25.5" x14ac:dyDescent="0.2">
      <c r="A22" s="170" t="s">
        <v>173</v>
      </c>
      <c r="B22" s="128">
        <f>E109</f>
        <v>0</v>
      </c>
      <c r="C22" s="293" t="s">
        <v>77</v>
      </c>
      <c r="D22" s="293"/>
      <c r="E22" s="293"/>
      <c r="F22" s="293"/>
      <c r="G22" s="293"/>
      <c r="H22" s="175"/>
      <c r="I22" s="201">
        <f>B22</f>
        <v>0</v>
      </c>
      <c r="J22" s="287" t="s">
        <v>175</v>
      </c>
      <c r="K22" s="287"/>
      <c r="L22" s="288"/>
    </row>
    <row r="23" spans="1:15" ht="26.25" customHeight="1" thickBot="1" x14ac:dyDescent="0.25">
      <c r="A23" s="126" t="s">
        <v>157</v>
      </c>
      <c r="B23" s="125">
        <f>B11+B12+B13+B15+B19+B14+B16+B20+B21+B22</f>
        <v>0</v>
      </c>
      <c r="C23" s="294"/>
      <c r="D23" s="294"/>
      <c r="E23" s="294"/>
      <c r="F23" s="294"/>
      <c r="G23" s="294"/>
      <c r="H23" s="176"/>
      <c r="I23" s="204">
        <f>I11+I12+I13+I15+I19+I14+I16+I21+I22+I20</f>
        <v>0</v>
      </c>
      <c r="J23" s="287" t="s">
        <v>175</v>
      </c>
      <c r="K23" s="287"/>
      <c r="L23" s="288"/>
    </row>
    <row r="24" spans="1:15" x14ac:dyDescent="0.2">
      <c r="A24" s="11"/>
      <c r="B24" s="12"/>
      <c r="C24" s="11"/>
      <c r="D24" s="11"/>
      <c r="E24" s="11"/>
      <c r="F24" s="11"/>
      <c r="G24" s="11"/>
      <c r="H24" s="11"/>
      <c r="I24" s="205"/>
      <c r="J24" s="50"/>
      <c r="K24" s="50"/>
      <c r="L24" s="195"/>
    </row>
    <row r="25" spans="1:15" ht="20.25" customHeight="1" thickBot="1" x14ac:dyDescent="0.25">
      <c r="A25" s="92" t="s">
        <v>14</v>
      </c>
      <c r="B25" s="93"/>
      <c r="C25" s="94"/>
      <c r="D25" s="347"/>
      <c r="E25" s="347"/>
      <c r="F25" s="347"/>
      <c r="G25" s="347"/>
      <c r="H25" s="177"/>
      <c r="I25" s="199"/>
      <c r="J25" s="50"/>
      <c r="K25" s="50"/>
      <c r="L25" s="195"/>
      <c r="O25" s="193"/>
    </row>
    <row r="26" spans="1:15" ht="13.5" thickBot="1" x14ac:dyDescent="0.25">
      <c r="A26" s="127" t="s">
        <v>11</v>
      </c>
      <c r="B26" s="121"/>
      <c r="C26" s="186"/>
      <c r="D26" s="187"/>
      <c r="E26" s="187"/>
      <c r="F26" s="187"/>
      <c r="G26" s="187"/>
      <c r="H26" s="11"/>
      <c r="I26" s="155">
        <f>IF(B26="",0,MIN(B26,IF($L$60="non",15%*(I23+I36),15%*B23)))</f>
        <v>0</v>
      </c>
      <c r="J26" s="287" t="s">
        <v>175</v>
      </c>
      <c r="K26" s="287"/>
      <c r="L26" s="288"/>
      <c r="O26" s="193"/>
    </row>
    <row r="27" spans="1:15" ht="13.5" thickBot="1" x14ac:dyDescent="0.25">
      <c r="A27" s="16"/>
      <c r="B27" s="12"/>
      <c r="C27" s="11"/>
      <c r="D27" s="11"/>
      <c r="E27" s="11"/>
      <c r="F27" s="11"/>
      <c r="G27" s="11"/>
      <c r="H27" s="11"/>
      <c r="I27" s="205"/>
      <c r="J27" s="50"/>
      <c r="K27" s="50"/>
      <c r="L27" s="195"/>
    </row>
    <row r="28" spans="1:15" ht="16.5" thickBot="1" x14ac:dyDescent="0.25">
      <c r="A28" s="133" t="s">
        <v>12</v>
      </c>
      <c r="B28" s="134">
        <f>B26+B23</f>
        <v>0</v>
      </c>
      <c r="C28" s="188"/>
      <c r="D28" s="176"/>
      <c r="E28" s="176"/>
      <c r="F28" s="176"/>
      <c r="G28" s="176"/>
      <c r="H28" s="176"/>
      <c r="I28" s="114">
        <f>I26+I23</f>
        <v>0</v>
      </c>
      <c r="J28" s="287" t="s">
        <v>175</v>
      </c>
      <c r="K28" s="287"/>
      <c r="L28" s="288"/>
    </row>
    <row r="29" spans="1:15" x14ac:dyDescent="0.2">
      <c r="A29" s="132"/>
      <c r="B29" s="50"/>
      <c r="C29" s="132"/>
      <c r="D29" s="176"/>
      <c r="E29" s="176"/>
      <c r="F29" s="176"/>
      <c r="G29" s="176"/>
      <c r="H29" s="176"/>
      <c r="I29" s="115" t="s">
        <v>145</v>
      </c>
      <c r="J29" s="50"/>
      <c r="K29" s="50"/>
      <c r="L29" s="195"/>
    </row>
    <row r="30" spans="1:15" ht="19.5" thickBot="1" x14ac:dyDescent="0.25">
      <c r="A30" s="119" t="s">
        <v>19</v>
      </c>
      <c r="B30" s="134">
        <f>B63-B28</f>
        <v>0</v>
      </c>
      <c r="C30" s="295" t="str">
        <f>IF(B30&gt;0,"Le plan de financement est excédentaire.",IF(B30&lt;0,"Le plan de financement est en déficit.",""))</f>
        <v/>
      </c>
      <c r="D30" s="296"/>
      <c r="E30" s="296"/>
      <c r="F30" s="296"/>
      <c r="G30" s="296"/>
      <c r="H30" s="178"/>
      <c r="I30" s="162" t="e">
        <f>B48/I28</f>
        <v>#DIV/0!</v>
      </c>
      <c r="J30" s="287" t="s">
        <v>175</v>
      </c>
      <c r="K30" s="287"/>
      <c r="L30" s="288"/>
    </row>
    <row r="31" spans="1:15" ht="42.75" customHeight="1" x14ac:dyDescent="0.2">
      <c r="A31" s="132"/>
      <c r="B31" s="140"/>
      <c r="C31" s="141"/>
      <c r="D31" s="179"/>
      <c r="E31" s="179"/>
      <c r="F31" s="179"/>
      <c r="G31" s="179"/>
      <c r="H31" s="179"/>
      <c r="I31" s="289" t="s">
        <v>166</v>
      </c>
      <c r="J31" s="290"/>
      <c r="K31" s="291"/>
      <c r="L31" s="164"/>
    </row>
    <row r="32" spans="1:15" ht="19.5" thickBot="1" x14ac:dyDescent="0.35">
      <c r="A32" s="44" t="s">
        <v>121</v>
      </c>
      <c r="B32" s="95"/>
      <c r="C32" s="95"/>
      <c r="D32" s="180"/>
      <c r="E32" s="180"/>
      <c r="F32" s="180"/>
      <c r="G32" s="180"/>
      <c r="H32" s="180"/>
      <c r="I32" s="163">
        <f>I28*$L$31</f>
        <v>0</v>
      </c>
      <c r="J32" s="287" t="s">
        <v>175</v>
      </c>
      <c r="K32" s="287"/>
      <c r="L32" s="288"/>
    </row>
    <row r="33" spans="1:13" ht="12.75" customHeight="1" thickBot="1" x14ac:dyDescent="0.35">
      <c r="A33" s="17"/>
      <c r="C33" s="137"/>
      <c r="D33" s="137"/>
      <c r="E33" s="137"/>
      <c r="F33" s="137"/>
      <c r="G33" s="137"/>
      <c r="H33" s="5"/>
      <c r="I33" s="200" t="s">
        <v>167</v>
      </c>
      <c r="J33" s="50"/>
      <c r="K33" s="50"/>
      <c r="L33" s="195"/>
    </row>
    <row r="34" spans="1:13" x14ac:dyDescent="0.2">
      <c r="A34" s="129" t="s">
        <v>163</v>
      </c>
      <c r="B34" s="130"/>
      <c r="C34" s="303" t="s">
        <v>5</v>
      </c>
      <c r="D34" s="304"/>
      <c r="E34" s="304"/>
      <c r="F34" s="304"/>
      <c r="G34" s="305"/>
      <c r="H34" s="96"/>
      <c r="I34" s="206"/>
      <c r="J34" s="50"/>
      <c r="K34" s="50"/>
      <c r="L34" s="195"/>
    </row>
    <row r="35" spans="1:13" x14ac:dyDescent="0.2">
      <c r="A35" s="14" t="s">
        <v>29</v>
      </c>
      <c r="B35" s="139"/>
      <c r="C35" s="297"/>
      <c r="D35" s="297"/>
      <c r="E35" s="297"/>
      <c r="F35" s="297"/>
      <c r="G35" s="297"/>
      <c r="H35" s="5"/>
      <c r="I35" s="207"/>
      <c r="J35" s="50"/>
      <c r="K35" s="50"/>
      <c r="L35" s="195"/>
    </row>
    <row r="36" spans="1:13" x14ac:dyDescent="0.2">
      <c r="A36" s="14" t="s">
        <v>113</v>
      </c>
      <c r="B36" s="139"/>
      <c r="C36" s="297"/>
      <c r="D36" s="297"/>
      <c r="E36" s="297"/>
      <c r="F36" s="297"/>
      <c r="G36" s="297"/>
      <c r="H36" s="5"/>
      <c r="I36" s="207">
        <f>IF($L50="oui",B36,0)</f>
        <v>0</v>
      </c>
      <c r="J36" s="50"/>
      <c r="K36" s="50"/>
      <c r="L36" s="195"/>
    </row>
    <row r="37" spans="1:13" ht="36" customHeight="1" thickBot="1" x14ac:dyDescent="0.25">
      <c r="A37" s="138" t="s">
        <v>164</v>
      </c>
      <c r="B37" s="189">
        <f>SUM(B35:B36)</f>
        <v>0</v>
      </c>
      <c r="C37" s="190"/>
      <c r="D37" s="96"/>
      <c r="E37" s="96"/>
      <c r="F37" s="96"/>
      <c r="G37" s="96"/>
      <c r="H37" s="96"/>
      <c r="I37" s="208">
        <f>SUM(I35:I36)</f>
        <v>0</v>
      </c>
      <c r="J37" s="50"/>
      <c r="K37" s="50"/>
      <c r="L37" s="195"/>
    </row>
    <row r="38" spans="1:13" x14ac:dyDescent="0.2">
      <c r="A38" s="4" t="s">
        <v>165</v>
      </c>
      <c r="C38" s="5"/>
      <c r="D38" s="5"/>
      <c r="E38" s="5"/>
      <c r="F38" s="5"/>
      <c r="G38" s="5"/>
      <c r="H38" s="5"/>
      <c r="I38" s="199"/>
      <c r="J38" s="50"/>
      <c r="K38" s="50"/>
      <c r="L38" s="195"/>
    </row>
    <row r="39" spans="1:13" x14ac:dyDescent="0.2">
      <c r="C39" s="5"/>
      <c r="D39" s="5"/>
      <c r="E39" s="5"/>
      <c r="F39" s="5"/>
      <c r="G39" s="5"/>
      <c r="H39" s="5"/>
      <c r="I39" s="199"/>
      <c r="J39" s="50"/>
      <c r="K39" s="50"/>
      <c r="L39" s="195"/>
    </row>
    <row r="40" spans="1:13" ht="18.75" x14ac:dyDescent="0.3">
      <c r="A40" s="22" t="s">
        <v>18</v>
      </c>
      <c r="C40" s="5"/>
      <c r="D40" s="5"/>
      <c r="E40" s="5"/>
      <c r="F40" s="5"/>
      <c r="G40" s="5"/>
      <c r="H40" s="5"/>
      <c r="I40" s="209"/>
      <c r="L40" s="210"/>
    </row>
    <row r="41" spans="1:13" x14ac:dyDescent="0.2">
      <c r="C41" s="5"/>
      <c r="D41" s="5"/>
      <c r="E41" s="5"/>
      <c r="F41" s="5"/>
      <c r="G41" s="5"/>
      <c r="H41" s="5"/>
      <c r="I41" s="209"/>
      <c r="L41" s="210"/>
    </row>
    <row r="42" spans="1:13" ht="16.5" thickBot="1" x14ac:dyDescent="0.25">
      <c r="A42" s="136"/>
      <c r="B42" s="136"/>
      <c r="C42" s="137"/>
      <c r="D42" s="137"/>
      <c r="E42" s="137"/>
      <c r="F42" s="137"/>
      <c r="G42" s="137"/>
      <c r="H42" s="5"/>
      <c r="I42" s="211" t="s">
        <v>168</v>
      </c>
      <c r="J42" s="167"/>
      <c r="K42" s="167"/>
      <c r="L42" s="212"/>
    </row>
    <row r="43" spans="1:13" x14ac:dyDescent="0.2">
      <c r="A43" s="161" t="s">
        <v>154</v>
      </c>
      <c r="B43" s="135" t="s">
        <v>16</v>
      </c>
      <c r="C43" s="303" t="s">
        <v>23</v>
      </c>
      <c r="D43" s="304"/>
      <c r="E43" s="304"/>
      <c r="F43" s="304"/>
      <c r="G43" s="305"/>
      <c r="H43" s="5"/>
      <c r="I43" s="213" t="s">
        <v>135</v>
      </c>
      <c r="J43" s="98"/>
      <c r="K43" s="98"/>
      <c r="L43" s="214"/>
    </row>
    <row r="44" spans="1:13" x14ac:dyDescent="0.2">
      <c r="A44" s="57" t="s">
        <v>35</v>
      </c>
      <c r="B44" s="58"/>
      <c r="C44" s="306"/>
      <c r="D44" s="306"/>
      <c r="E44" s="306"/>
      <c r="F44" s="306"/>
      <c r="G44" s="306"/>
      <c r="H44" s="5"/>
      <c r="I44" s="215" t="s">
        <v>136</v>
      </c>
      <c r="J44" s="98"/>
      <c r="K44" s="322" t="str">
        <f>B6</f>
        <v>Statut jurdique [menu déroulant]</v>
      </c>
      <c r="L44" s="323"/>
    </row>
    <row r="45" spans="1:13" ht="25.5" x14ac:dyDescent="0.2">
      <c r="A45" s="7" t="s">
        <v>0</v>
      </c>
      <c r="B45" s="159"/>
      <c r="C45" s="297"/>
      <c r="D45" s="297"/>
      <c r="E45" s="297"/>
      <c r="F45" s="297"/>
      <c r="G45" s="297"/>
      <c r="H45" s="109"/>
      <c r="I45" s="215" t="s">
        <v>137</v>
      </c>
      <c r="J45" s="98"/>
      <c r="K45" s="98"/>
      <c r="L45" s="328" t="s">
        <v>122</v>
      </c>
      <c r="M45" s="110"/>
    </row>
    <row r="46" spans="1:13" x14ac:dyDescent="0.2">
      <c r="A46" s="7" t="s">
        <v>1</v>
      </c>
      <c r="B46" s="159">
        <v>0</v>
      </c>
      <c r="C46" s="297"/>
      <c r="D46" s="297"/>
      <c r="E46" s="297"/>
      <c r="F46" s="297"/>
      <c r="G46" s="297"/>
      <c r="H46" s="181"/>
      <c r="I46" s="324"/>
      <c r="J46" s="50"/>
      <c r="K46" s="50"/>
      <c r="L46" s="329"/>
    </row>
    <row r="47" spans="1:13" x14ac:dyDescent="0.2">
      <c r="A47" s="7" t="s">
        <v>161</v>
      </c>
      <c r="B47" s="160">
        <f>SUM(B48:B58)</f>
        <v>0</v>
      </c>
      <c r="C47" s="301"/>
      <c r="D47" s="301"/>
      <c r="E47" s="301"/>
      <c r="F47" s="301"/>
      <c r="G47" s="301"/>
      <c r="H47" s="182"/>
      <c r="I47" s="213" t="s">
        <v>139</v>
      </c>
      <c r="J47" s="98"/>
      <c r="K47" s="98"/>
      <c r="L47" s="214"/>
    </row>
    <row r="48" spans="1:13" x14ac:dyDescent="0.2">
      <c r="A48" s="7" t="s">
        <v>20</v>
      </c>
      <c r="B48" s="159"/>
      <c r="C48" s="297"/>
      <c r="D48" s="297"/>
      <c r="E48" s="297"/>
      <c r="F48" s="297"/>
      <c r="G48" s="297"/>
      <c r="H48" s="182"/>
      <c r="I48" s="215" t="s">
        <v>140</v>
      </c>
      <c r="J48" s="98"/>
      <c r="K48" s="98"/>
      <c r="L48" s="330" t="s">
        <v>122</v>
      </c>
    </row>
    <row r="49" spans="1:14" x14ac:dyDescent="0.2">
      <c r="A49" s="14" t="s">
        <v>37</v>
      </c>
      <c r="B49" s="159">
        <v>0</v>
      </c>
      <c r="C49" s="297"/>
      <c r="D49" s="297"/>
      <c r="E49" s="297"/>
      <c r="F49" s="297"/>
      <c r="G49" s="297"/>
      <c r="H49" s="182"/>
      <c r="I49" s="216" t="s">
        <v>141</v>
      </c>
      <c r="J49" s="12"/>
      <c r="K49" s="12"/>
      <c r="L49" s="330" t="s">
        <v>122</v>
      </c>
    </row>
    <row r="50" spans="1:14" ht="25.5" x14ac:dyDescent="0.2">
      <c r="A50" s="14" t="s">
        <v>128</v>
      </c>
      <c r="B50" s="159">
        <v>0</v>
      </c>
      <c r="C50" s="297"/>
      <c r="D50" s="297"/>
      <c r="E50" s="297"/>
      <c r="F50" s="297"/>
      <c r="G50" s="297"/>
      <c r="H50" s="182"/>
      <c r="I50" s="324" t="s">
        <v>142</v>
      </c>
      <c r="J50" s="50"/>
      <c r="K50" s="50"/>
      <c r="L50" s="331" t="str">
        <f>IF((L48="oui")*AND(L49="oui"),"oui","non")</f>
        <v>non</v>
      </c>
    </row>
    <row r="51" spans="1:14" ht="51" x14ac:dyDescent="0.2">
      <c r="A51" s="14" t="s">
        <v>162</v>
      </c>
      <c r="B51" s="159">
        <v>0</v>
      </c>
      <c r="C51" s="297"/>
      <c r="D51" s="297"/>
      <c r="E51" s="297"/>
      <c r="F51" s="297"/>
      <c r="G51" s="297"/>
      <c r="H51" s="182"/>
      <c r="I51" s="324"/>
      <c r="J51" s="50"/>
      <c r="K51" s="50"/>
      <c r="L51" s="329"/>
    </row>
    <row r="52" spans="1:14" x14ac:dyDescent="0.2">
      <c r="A52" s="14" t="s">
        <v>125</v>
      </c>
      <c r="B52" s="159">
        <v>0</v>
      </c>
      <c r="C52" s="297"/>
      <c r="D52" s="297"/>
      <c r="E52" s="297"/>
      <c r="F52" s="297"/>
      <c r="G52" s="297"/>
      <c r="H52" s="182"/>
      <c r="I52" s="217" t="s">
        <v>134</v>
      </c>
      <c r="J52" s="108"/>
      <c r="K52" s="108"/>
      <c r="L52" s="218"/>
    </row>
    <row r="53" spans="1:14" x14ac:dyDescent="0.2">
      <c r="A53" s="14" t="s">
        <v>126</v>
      </c>
      <c r="B53" s="159">
        <v>0</v>
      </c>
      <c r="C53" s="297"/>
      <c r="D53" s="297"/>
      <c r="E53" s="297"/>
      <c r="F53" s="297"/>
      <c r="G53" s="297"/>
      <c r="H53" s="182"/>
      <c r="I53" s="324" t="s">
        <v>181</v>
      </c>
      <c r="J53" s="50"/>
      <c r="K53" s="50"/>
      <c r="L53" s="330" t="s">
        <v>122</v>
      </c>
    </row>
    <row r="54" spans="1:14" ht="38.25" x14ac:dyDescent="0.2">
      <c r="A54" s="14" t="s">
        <v>24</v>
      </c>
      <c r="B54" s="159">
        <v>0</v>
      </c>
      <c r="C54" s="297"/>
      <c r="D54" s="297"/>
      <c r="E54" s="297"/>
      <c r="F54" s="297"/>
      <c r="G54" s="297"/>
      <c r="H54" s="182"/>
      <c r="I54" s="324" t="s">
        <v>182</v>
      </c>
      <c r="J54" s="50"/>
      <c r="K54" s="50"/>
      <c r="L54" s="330" t="s">
        <v>122</v>
      </c>
    </row>
    <row r="55" spans="1:14" ht="32.25" customHeight="1" x14ac:dyDescent="0.2">
      <c r="A55" s="14" t="s">
        <v>27</v>
      </c>
      <c r="B55" s="159">
        <v>0</v>
      </c>
      <c r="C55" s="297"/>
      <c r="D55" s="297"/>
      <c r="E55" s="297"/>
      <c r="F55" s="297"/>
      <c r="G55" s="297"/>
      <c r="H55" s="182"/>
      <c r="I55" s="215" t="s">
        <v>183</v>
      </c>
      <c r="J55" s="98"/>
      <c r="K55" s="50"/>
      <c r="L55" s="219">
        <f>IF(L54="oui",100%,IF(L53="oui",20%,5%))</f>
        <v>0.05</v>
      </c>
    </row>
    <row r="56" spans="1:14" ht="25.5" x14ac:dyDescent="0.2">
      <c r="A56" s="14" t="s">
        <v>150</v>
      </c>
      <c r="B56" s="159">
        <v>0</v>
      </c>
      <c r="C56" s="297"/>
      <c r="D56" s="297"/>
      <c r="E56" s="297"/>
      <c r="F56" s="297"/>
      <c r="G56" s="297"/>
      <c r="H56" s="182"/>
      <c r="I56" s="215"/>
      <c r="J56" s="98"/>
      <c r="K56" s="50"/>
      <c r="L56" s="320"/>
    </row>
    <row r="57" spans="1:14" x14ac:dyDescent="0.2">
      <c r="A57" s="14" t="s">
        <v>151</v>
      </c>
      <c r="B57" s="159">
        <v>0</v>
      </c>
      <c r="C57" s="297"/>
      <c r="D57" s="297"/>
      <c r="E57" s="297"/>
      <c r="F57" s="297"/>
      <c r="G57" s="297"/>
      <c r="H57" s="182"/>
      <c r="I57" s="327" t="s">
        <v>184</v>
      </c>
      <c r="J57" s="98"/>
      <c r="K57" s="50"/>
      <c r="L57" s="321">
        <v>0.8</v>
      </c>
    </row>
    <row r="58" spans="1:14" x14ac:dyDescent="0.2">
      <c r="A58" s="14" t="s">
        <v>52</v>
      </c>
      <c r="B58" s="159">
        <v>0</v>
      </c>
      <c r="C58" s="297"/>
      <c r="D58" s="297"/>
      <c r="E58" s="297"/>
      <c r="F58" s="297"/>
      <c r="G58" s="297"/>
      <c r="H58" s="182"/>
      <c r="I58" s="324"/>
      <c r="J58" s="50"/>
      <c r="K58" s="50"/>
      <c r="L58" s="214"/>
      <c r="M58" s="110"/>
      <c r="N58" s="50"/>
    </row>
    <row r="59" spans="1:14" x14ac:dyDescent="0.2">
      <c r="A59" s="7" t="s">
        <v>2</v>
      </c>
      <c r="B59" s="160">
        <f>SUM(B60:B61)</f>
        <v>0</v>
      </c>
      <c r="C59" s="301"/>
      <c r="D59" s="301"/>
      <c r="E59" s="301"/>
      <c r="F59" s="301"/>
      <c r="G59" s="301"/>
      <c r="H59" s="182"/>
      <c r="I59" s="213" t="s">
        <v>138</v>
      </c>
      <c r="J59" s="98"/>
      <c r="K59" s="98"/>
      <c r="L59" s="214"/>
      <c r="N59" s="50"/>
    </row>
    <row r="60" spans="1:14" x14ac:dyDescent="0.2">
      <c r="A60" s="14" t="s">
        <v>38</v>
      </c>
      <c r="B60" s="159">
        <v>0</v>
      </c>
      <c r="C60" s="297"/>
      <c r="D60" s="297"/>
      <c r="E60" s="297"/>
      <c r="F60" s="297"/>
      <c r="G60" s="297"/>
      <c r="H60" s="182"/>
      <c r="I60" s="216" t="s">
        <v>144</v>
      </c>
      <c r="J60" s="97"/>
      <c r="K60" s="97"/>
      <c r="L60" s="332" t="s">
        <v>122</v>
      </c>
      <c r="N60" s="50"/>
    </row>
    <row r="61" spans="1:14" x14ac:dyDescent="0.2">
      <c r="A61" s="14" t="s">
        <v>3</v>
      </c>
      <c r="B61" s="159">
        <v>0</v>
      </c>
      <c r="C61" s="297"/>
      <c r="D61" s="297"/>
      <c r="E61" s="297"/>
      <c r="F61" s="297"/>
      <c r="G61" s="297"/>
      <c r="H61" s="182"/>
      <c r="I61" s="215"/>
      <c r="J61" s="98"/>
      <c r="K61" s="98"/>
      <c r="L61" s="214"/>
      <c r="N61" s="50"/>
    </row>
    <row r="62" spans="1:14" ht="21.75" customHeight="1" thickBot="1" x14ac:dyDescent="0.25">
      <c r="A62" s="7" t="s">
        <v>153</v>
      </c>
      <c r="B62" s="159">
        <v>0</v>
      </c>
      <c r="C62" s="297"/>
      <c r="D62" s="297"/>
      <c r="E62" s="297"/>
      <c r="F62" s="297"/>
      <c r="G62" s="297"/>
      <c r="H62" s="182"/>
      <c r="I62" s="326" t="s">
        <v>148</v>
      </c>
      <c r="J62" s="136"/>
      <c r="K62" s="136"/>
      <c r="L62" s="333" t="s">
        <v>133</v>
      </c>
      <c r="N62" s="50"/>
    </row>
    <row r="63" spans="1:14" ht="21.75" customHeight="1" thickBot="1" x14ac:dyDescent="0.25">
      <c r="A63" s="131" t="s">
        <v>127</v>
      </c>
      <c r="B63" s="191">
        <f>B45+B46+B47+B59</f>
        <v>0</v>
      </c>
      <c r="C63" s="182"/>
      <c r="D63" s="182"/>
      <c r="E63" s="182"/>
      <c r="F63" s="182"/>
      <c r="G63" s="182"/>
      <c r="H63" s="182"/>
      <c r="I63" s="4"/>
      <c r="J63" s="4"/>
      <c r="K63" s="4"/>
      <c r="N63" s="50"/>
    </row>
    <row r="64" spans="1:14" ht="21.75" customHeight="1" x14ac:dyDescent="0.2">
      <c r="A64" s="319" t="e">
        <f>IF(I30&gt;L57,"le taux d'aide est supérieur au taux plafond que l'OFB peut apporter, il convient de dimuinuer votre demande d'aide.","")</f>
        <v>#DIV/0!</v>
      </c>
      <c r="B64" s="157"/>
      <c r="C64" s="158"/>
      <c r="D64" s="158"/>
      <c r="E64" s="158"/>
      <c r="F64" s="158"/>
      <c r="G64" s="158"/>
      <c r="H64" s="182"/>
      <c r="I64" s="4"/>
      <c r="J64" s="4"/>
      <c r="K64" s="4"/>
      <c r="N64" s="50"/>
    </row>
    <row r="65" spans="1:14" ht="21.75" customHeight="1" x14ac:dyDescent="0.25">
      <c r="A65" s="44" t="s">
        <v>84</v>
      </c>
      <c r="C65"/>
      <c r="D65"/>
      <c r="E65"/>
      <c r="F65"/>
      <c r="G65"/>
      <c r="H65" s="182"/>
      <c r="I65" s="4"/>
      <c r="J65" s="4"/>
      <c r="K65" s="4"/>
      <c r="N65" s="50"/>
    </row>
    <row r="66" spans="1:14" ht="18.75" x14ac:dyDescent="0.25">
      <c r="A66" s="44"/>
      <c r="C66"/>
      <c r="D66"/>
      <c r="E66"/>
      <c r="F66"/>
      <c r="G66"/>
      <c r="H66" s="158"/>
      <c r="I66" s="4"/>
      <c r="J66" s="4"/>
      <c r="K66" s="4"/>
      <c r="N66" s="50"/>
    </row>
    <row r="67" spans="1:14" s="91" customFormat="1" ht="36.75" customHeight="1" thickBot="1" x14ac:dyDescent="0.35">
      <c r="A67" s="22" t="s">
        <v>85</v>
      </c>
      <c r="B67"/>
      <c r="C67"/>
      <c r="D67"/>
      <c r="E67"/>
      <c r="F67"/>
      <c r="G67"/>
      <c r="H67" s="4"/>
      <c r="I67" s="4"/>
      <c r="J67" s="4"/>
      <c r="K67" s="4"/>
      <c r="L67" s="4"/>
    </row>
    <row r="68" spans="1:14" s="2" customFormat="1" ht="72.75" thickBot="1" x14ac:dyDescent="0.3">
      <c r="A68" s="89" t="s">
        <v>30</v>
      </c>
      <c r="B68" s="90" t="s">
        <v>147</v>
      </c>
      <c r="C68" s="90" t="s">
        <v>87</v>
      </c>
      <c r="D68" s="90" t="s">
        <v>158</v>
      </c>
      <c r="E68" s="90" t="s">
        <v>41</v>
      </c>
      <c r="F68" s="149" t="s">
        <v>131</v>
      </c>
      <c r="G68" s="149" t="s">
        <v>143</v>
      </c>
      <c r="H68" s="4"/>
      <c r="I68" s="5"/>
      <c r="J68" s="5"/>
      <c r="K68" s="5"/>
      <c r="L68" s="5"/>
    </row>
    <row r="69" spans="1:14" customFormat="1" ht="15" x14ac:dyDescent="0.25">
      <c r="A69" s="47" t="s">
        <v>88</v>
      </c>
      <c r="B69" s="51"/>
      <c r="C69" s="51"/>
      <c r="D69" s="51"/>
      <c r="E69" s="51"/>
      <c r="F69" s="52"/>
      <c r="G69" s="2"/>
      <c r="I69" s="1"/>
      <c r="J69" s="1"/>
      <c r="K69" s="1"/>
      <c r="L69" s="91"/>
    </row>
    <row r="70" spans="1:14" customFormat="1" ht="15" x14ac:dyDescent="0.25">
      <c r="A70" s="142"/>
      <c r="B70" s="143"/>
      <c r="C70" s="143"/>
      <c r="D70" s="144"/>
      <c r="E70" s="117">
        <f>((B70/12)*C70)*D70</f>
        <v>0</v>
      </c>
      <c r="F70" s="150">
        <f>IF($L$45="non",0,MIN((B70/12*C70*D70),(80000/12*C70*D70)))</f>
        <v>0</v>
      </c>
      <c r="G70" s="151" t="str">
        <f>IF(B70&gt;80000,"oui","")</f>
        <v/>
      </c>
      <c r="H70" s="5"/>
      <c r="I70" s="1"/>
      <c r="J70" s="1"/>
      <c r="K70" s="1"/>
      <c r="L70" s="2"/>
    </row>
    <row r="71" spans="1:14" customFormat="1" ht="15" x14ac:dyDescent="0.25">
      <c r="A71" s="142"/>
      <c r="B71" s="143"/>
      <c r="C71" s="145"/>
      <c r="D71" s="144"/>
      <c r="E71" s="117">
        <f>((B71/12)*C71)*D71</f>
        <v>0</v>
      </c>
      <c r="F71" s="150">
        <f t="shared" ref="F71:F79" si="0">IF($L$45="non",0,MIN((B71/12*C71*D71),(80000/12*C71*D71)))</f>
        <v>0</v>
      </c>
      <c r="G71" s="151" t="str">
        <f t="shared" ref="G71:G80" si="1">IF(B71&gt;80000,"oui","")</f>
        <v/>
      </c>
      <c r="I71" s="1"/>
      <c r="J71" s="1"/>
      <c r="K71" s="1"/>
    </row>
    <row r="72" spans="1:14" customFormat="1" ht="15" outlineLevel="1" x14ac:dyDescent="0.25">
      <c r="A72" s="142"/>
      <c r="B72" s="143"/>
      <c r="C72" s="143"/>
      <c r="D72" s="144"/>
      <c r="E72" s="117">
        <f t="shared" ref="E72:E79" si="2">((B72/12)*C72)*D72</f>
        <v>0</v>
      </c>
      <c r="F72" s="150">
        <f t="shared" si="0"/>
        <v>0</v>
      </c>
      <c r="G72" s="151" t="str">
        <f t="shared" si="1"/>
        <v/>
      </c>
      <c r="H72" s="4"/>
      <c r="I72" s="5"/>
      <c r="J72" s="5"/>
      <c r="K72" s="5"/>
    </row>
    <row r="73" spans="1:14" customFormat="1" ht="15" outlineLevel="1" x14ac:dyDescent="0.25">
      <c r="A73" s="142"/>
      <c r="B73" s="143"/>
      <c r="C73" s="143"/>
      <c r="D73" s="144"/>
      <c r="E73" s="117">
        <f t="shared" si="2"/>
        <v>0</v>
      </c>
      <c r="F73" s="150">
        <f t="shared" si="0"/>
        <v>0</v>
      </c>
      <c r="G73" s="151" t="str">
        <f t="shared" si="1"/>
        <v/>
      </c>
      <c r="H73" s="4"/>
      <c r="I73" s="1"/>
      <c r="J73" s="1"/>
      <c r="K73" s="1"/>
    </row>
    <row r="74" spans="1:14" customFormat="1" ht="15" outlineLevel="1" x14ac:dyDescent="0.25">
      <c r="A74" s="142"/>
      <c r="B74" s="143"/>
      <c r="C74" s="143"/>
      <c r="D74" s="144"/>
      <c r="E74" s="117">
        <f t="shared" si="2"/>
        <v>0</v>
      </c>
      <c r="F74" s="150">
        <f t="shared" si="0"/>
        <v>0</v>
      </c>
      <c r="G74" s="151" t="str">
        <f t="shared" si="1"/>
        <v/>
      </c>
      <c r="H74" s="4"/>
      <c r="I74" s="5"/>
      <c r="J74" s="5"/>
      <c r="K74" s="5"/>
    </row>
    <row r="75" spans="1:14" customFormat="1" ht="15" outlineLevel="1" x14ac:dyDescent="0.25">
      <c r="A75" s="142"/>
      <c r="B75" s="143"/>
      <c r="C75" s="143"/>
      <c r="D75" s="144"/>
      <c r="E75" s="117">
        <f t="shared" si="2"/>
        <v>0</v>
      </c>
      <c r="F75" s="150">
        <f t="shared" si="0"/>
        <v>0</v>
      </c>
      <c r="G75" s="151" t="str">
        <f t="shared" si="1"/>
        <v/>
      </c>
      <c r="H75" s="4"/>
      <c r="I75" s="5"/>
      <c r="J75" s="5"/>
      <c r="K75" s="5"/>
    </row>
    <row r="76" spans="1:14" customFormat="1" ht="15" outlineLevel="1" x14ac:dyDescent="0.25">
      <c r="A76" s="142"/>
      <c r="B76" s="143"/>
      <c r="C76" s="143"/>
      <c r="D76" s="144"/>
      <c r="E76" s="117">
        <f t="shared" si="2"/>
        <v>0</v>
      </c>
      <c r="F76" s="150">
        <f t="shared" si="0"/>
        <v>0</v>
      </c>
      <c r="G76" s="151" t="str">
        <f t="shared" si="1"/>
        <v/>
      </c>
      <c r="H76" s="4"/>
      <c r="I76" s="5"/>
      <c r="J76" s="5"/>
      <c r="K76" s="5"/>
    </row>
    <row r="77" spans="1:14" customFormat="1" ht="15" outlineLevel="1" x14ac:dyDescent="0.25">
      <c r="A77" s="142"/>
      <c r="B77" s="143"/>
      <c r="C77" s="143"/>
      <c r="D77" s="144"/>
      <c r="E77" s="117">
        <f t="shared" si="2"/>
        <v>0</v>
      </c>
      <c r="F77" s="150">
        <f t="shared" si="0"/>
        <v>0</v>
      </c>
      <c r="G77" s="151" t="str">
        <f t="shared" si="1"/>
        <v/>
      </c>
      <c r="H77" s="4"/>
      <c r="I77" s="5"/>
      <c r="J77" s="5"/>
      <c r="K77" s="5"/>
    </row>
    <row r="78" spans="1:14" customFormat="1" ht="15" outlineLevel="1" x14ac:dyDescent="0.25">
      <c r="A78" s="142"/>
      <c r="B78" s="143"/>
      <c r="C78" s="143"/>
      <c r="D78" s="144"/>
      <c r="E78" s="117">
        <f t="shared" si="2"/>
        <v>0</v>
      </c>
      <c r="F78" s="150">
        <f t="shared" si="0"/>
        <v>0</v>
      </c>
      <c r="G78" s="151" t="str">
        <f t="shared" si="1"/>
        <v/>
      </c>
      <c r="H78" s="4"/>
      <c r="I78" s="5"/>
      <c r="J78" s="5"/>
      <c r="K78" s="5"/>
    </row>
    <row r="79" spans="1:14" s="3" customFormat="1" ht="16.5" customHeight="1" x14ac:dyDescent="0.25">
      <c r="A79" s="142"/>
      <c r="B79" s="143"/>
      <c r="C79" s="143"/>
      <c r="D79" s="144"/>
      <c r="E79" s="117">
        <f t="shared" si="2"/>
        <v>0</v>
      </c>
      <c r="F79" s="150">
        <f t="shared" si="0"/>
        <v>0</v>
      </c>
      <c r="G79" s="151" t="str">
        <f t="shared" si="1"/>
        <v/>
      </c>
      <c r="H79" s="4"/>
      <c r="I79" s="5"/>
      <c r="J79" s="5"/>
      <c r="K79" s="5"/>
      <c r="L79"/>
    </row>
    <row r="80" spans="1:14" ht="15.75" thickBot="1" x14ac:dyDescent="0.3">
      <c r="A80" s="53" t="s">
        <v>17</v>
      </c>
      <c r="B80" s="54"/>
      <c r="C80" s="54"/>
      <c r="D80" s="55"/>
      <c r="E80" s="118">
        <f>SUM(E70:E79)</f>
        <v>0</v>
      </c>
      <c r="F80" s="152">
        <f>SUM(F70:F74)</f>
        <v>0</v>
      </c>
      <c r="G80" s="116" t="str">
        <f t="shared" si="1"/>
        <v/>
      </c>
      <c r="L80"/>
    </row>
    <row r="81" spans="1:12" customFormat="1" ht="15.75" thickBot="1" x14ac:dyDescent="0.3">
      <c r="A81" s="83"/>
      <c r="B81" s="84"/>
      <c r="C81" s="84"/>
      <c r="D81" s="85"/>
      <c r="E81" s="84"/>
      <c r="F81" s="86"/>
      <c r="H81" s="4"/>
      <c r="I81" s="5"/>
      <c r="J81" s="5"/>
      <c r="K81" s="5"/>
      <c r="L81" s="3"/>
    </row>
    <row r="82" spans="1:12" ht="45.75" thickBot="1" x14ac:dyDescent="0.3">
      <c r="A82" s="192" t="s">
        <v>119</v>
      </c>
      <c r="B82" s="298"/>
      <c r="C82" s="299"/>
      <c r="D82" s="299"/>
      <c r="E82" s="299"/>
      <c r="F82" s="299"/>
      <c r="G82" s="300"/>
    </row>
    <row r="83" spans="1:12" customFormat="1" ht="15" x14ac:dyDescent="0.25">
      <c r="A83" s="87"/>
      <c r="B83" s="87"/>
      <c r="C83" s="87"/>
      <c r="D83" s="87"/>
      <c r="E83" s="87"/>
      <c r="F83" s="87"/>
      <c r="G83" s="4"/>
      <c r="H83" s="4"/>
      <c r="I83" s="5"/>
      <c r="J83" s="5"/>
      <c r="K83" s="5"/>
    </row>
    <row r="84" spans="1:12" customFormat="1" ht="62.25" customHeight="1" thickBot="1" x14ac:dyDescent="0.35">
      <c r="A84" s="22" t="s">
        <v>89</v>
      </c>
      <c r="H84" s="4"/>
      <c r="I84" s="5"/>
      <c r="J84" s="5"/>
      <c r="K84" s="5"/>
      <c r="L84" s="4"/>
    </row>
    <row r="85" spans="1:12" s="2" customFormat="1" ht="72" x14ac:dyDescent="0.25">
      <c r="A85" s="146" t="s">
        <v>30</v>
      </c>
      <c r="B85" s="147" t="s">
        <v>147</v>
      </c>
      <c r="C85" s="147" t="s">
        <v>87</v>
      </c>
      <c r="D85" s="147" t="s">
        <v>86</v>
      </c>
      <c r="E85" s="147" t="s">
        <v>41</v>
      </c>
      <c r="F85" s="148" t="s">
        <v>131</v>
      </c>
      <c r="G85"/>
      <c r="H85" s="4"/>
      <c r="I85" s="5"/>
      <c r="J85" s="5"/>
      <c r="K85" s="5"/>
      <c r="L85"/>
    </row>
    <row r="86" spans="1:12" customFormat="1" ht="15" x14ac:dyDescent="0.25">
      <c r="A86" s="47" t="s">
        <v>88</v>
      </c>
      <c r="B86" s="51"/>
      <c r="C86" s="51"/>
      <c r="D86" s="51"/>
      <c r="E86" s="51"/>
      <c r="F86" s="52"/>
      <c r="G86" s="2"/>
      <c r="I86" s="183"/>
      <c r="J86" s="183"/>
      <c r="K86" s="183"/>
    </row>
    <row r="87" spans="1:12" customFormat="1" ht="15" x14ac:dyDescent="0.25">
      <c r="A87" s="142"/>
      <c r="B87" s="143"/>
      <c r="C87" s="143"/>
      <c r="D87" s="144"/>
      <c r="E87" s="117">
        <f>((B87/12)*C87)*D87</f>
        <v>0</v>
      </c>
      <c r="F87" s="150">
        <f>MIN((B87/12*C87*D87),(80000/12*C87*D87))</f>
        <v>0</v>
      </c>
      <c r="G87" s="151" t="str">
        <f>IF(B87&gt;80000,"oui","")</f>
        <v/>
      </c>
      <c r="H87" s="5"/>
      <c r="I87" s="5"/>
      <c r="J87" s="5"/>
      <c r="K87" s="5"/>
      <c r="L87" s="2"/>
    </row>
    <row r="88" spans="1:12" customFormat="1" ht="15" x14ac:dyDescent="0.25">
      <c r="A88" s="142"/>
      <c r="B88" s="143"/>
      <c r="C88" s="145"/>
      <c r="D88" s="144"/>
      <c r="E88" s="117">
        <f>((B88/12)*C88)*D88</f>
        <v>0</v>
      </c>
      <c r="F88" s="150">
        <f t="shared" ref="F88:F96" si="3">MIN((B88/12*C88*D88),(80000/12*C88*D88))</f>
        <v>0</v>
      </c>
      <c r="G88" s="151" t="str">
        <f t="shared" ref="G88:G97" si="4">IF(B88&gt;80000,"oui","")</f>
        <v/>
      </c>
      <c r="I88" s="1"/>
      <c r="J88" s="1"/>
      <c r="K88" s="1"/>
    </row>
    <row r="89" spans="1:12" customFormat="1" ht="15" outlineLevel="1" x14ac:dyDescent="0.25">
      <c r="A89" s="142"/>
      <c r="B89" s="143"/>
      <c r="C89" s="143"/>
      <c r="D89" s="144"/>
      <c r="E89" s="117">
        <f t="shared" ref="E89:E96" si="5">((B89/12)*C89)*D89</f>
        <v>0</v>
      </c>
      <c r="F89" s="150">
        <f t="shared" si="3"/>
        <v>0</v>
      </c>
      <c r="G89" s="151" t="str">
        <f t="shared" si="4"/>
        <v/>
      </c>
      <c r="H89" s="4"/>
      <c r="I89" s="5"/>
      <c r="J89" s="5"/>
      <c r="K89" s="5"/>
    </row>
    <row r="90" spans="1:12" customFormat="1" ht="15" outlineLevel="1" x14ac:dyDescent="0.25">
      <c r="A90" s="142"/>
      <c r="B90" s="143"/>
      <c r="C90" s="143"/>
      <c r="D90" s="144"/>
      <c r="E90" s="117">
        <f t="shared" si="5"/>
        <v>0</v>
      </c>
      <c r="F90" s="150">
        <f t="shared" si="3"/>
        <v>0</v>
      </c>
      <c r="G90" s="151" t="str">
        <f t="shared" si="4"/>
        <v/>
      </c>
      <c r="H90" s="4"/>
      <c r="I90" s="1"/>
      <c r="J90" s="1"/>
      <c r="K90" s="1"/>
    </row>
    <row r="91" spans="1:12" customFormat="1" ht="15" outlineLevel="1" x14ac:dyDescent="0.25">
      <c r="A91" s="142"/>
      <c r="B91" s="143"/>
      <c r="C91" s="143"/>
      <c r="D91" s="144"/>
      <c r="E91" s="117">
        <f t="shared" si="5"/>
        <v>0</v>
      </c>
      <c r="F91" s="150">
        <f t="shared" si="3"/>
        <v>0</v>
      </c>
      <c r="G91" s="151" t="str">
        <f t="shared" si="4"/>
        <v/>
      </c>
      <c r="H91" s="4"/>
      <c r="I91" s="5"/>
      <c r="J91" s="5"/>
      <c r="K91" s="5"/>
    </row>
    <row r="92" spans="1:12" customFormat="1" ht="15" outlineLevel="1" x14ac:dyDescent="0.25">
      <c r="A92" s="142"/>
      <c r="B92" s="143"/>
      <c r="C92" s="143"/>
      <c r="D92" s="144"/>
      <c r="E92" s="117">
        <f t="shared" si="5"/>
        <v>0</v>
      </c>
      <c r="F92" s="150">
        <f t="shared" si="3"/>
        <v>0</v>
      </c>
      <c r="G92" s="151" t="str">
        <f t="shared" si="4"/>
        <v/>
      </c>
      <c r="H92" s="4"/>
      <c r="I92" s="5"/>
      <c r="J92" s="5"/>
      <c r="K92" s="5"/>
    </row>
    <row r="93" spans="1:12" customFormat="1" ht="15" outlineLevel="1" x14ac:dyDescent="0.25">
      <c r="A93" s="142"/>
      <c r="B93" s="143"/>
      <c r="C93" s="143"/>
      <c r="D93" s="144"/>
      <c r="E93" s="117">
        <f t="shared" si="5"/>
        <v>0</v>
      </c>
      <c r="F93" s="150">
        <f t="shared" si="3"/>
        <v>0</v>
      </c>
      <c r="G93" s="151" t="str">
        <f t="shared" si="4"/>
        <v/>
      </c>
      <c r="H93" s="4"/>
      <c r="I93" s="5"/>
      <c r="J93" s="5"/>
      <c r="K93" s="5"/>
    </row>
    <row r="94" spans="1:12" customFormat="1" ht="15" outlineLevel="1" x14ac:dyDescent="0.25">
      <c r="A94" s="142"/>
      <c r="B94" s="143"/>
      <c r="C94" s="143"/>
      <c r="D94" s="144"/>
      <c r="E94" s="117">
        <f t="shared" si="5"/>
        <v>0</v>
      </c>
      <c r="F94" s="150">
        <f t="shared" si="3"/>
        <v>0</v>
      </c>
      <c r="G94" s="151" t="str">
        <f t="shared" si="4"/>
        <v/>
      </c>
      <c r="H94" s="4"/>
      <c r="I94" s="5"/>
      <c r="J94" s="5"/>
      <c r="K94" s="5"/>
    </row>
    <row r="95" spans="1:12" customFormat="1" ht="15" outlineLevel="1" x14ac:dyDescent="0.25">
      <c r="A95" s="142"/>
      <c r="B95" s="143"/>
      <c r="C95" s="143"/>
      <c r="D95" s="144"/>
      <c r="E95" s="117">
        <f t="shared" si="5"/>
        <v>0</v>
      </c>
      <c r="F95" s="150">
        <f t="shared" si="3"/>
        <v>0</v>
      </c>
      <c r="G95" s="151" t="str">
        <f t="shared" si="4"/>
        <v/>
      </c>
      <c r="H95" s="4"/>
      <c r="I95" s="5"/>
      <c r="J95" s="5"/>
      <c r="K95" s="5"/>
    </row>
    <row r="96" spans="1:12" s="3" customFormat="1" ht="15" x14ac:dyDescent="0.25">
      <c r="A96" s="142"/>
      <c r="B96" s="143"/>
      <c r="C96" s="143"/>
      <c r="D96" s="144"/>
      <c r="E96" s="117">
        <f t="shared" si="5"/>
        <v>0</v>
      </c>
      <c r="F96" s="150">
        <f t="shared" si="3"/>
        <v>0</v>
      </c>
      <c r="G96" s="151" t="str">
        <f t="shared" si="4"/>
        <v/>
      </c>
      <c r="H96" s="4"/>
      <c r="I96" s="5"/>
      <c r="J96" s="5"/>
      <c r="K96" s="5"/>
      <c r="L96"/>
    </row>
    <row r="97" spans="1:12" ht="15.75" thickBot="1" x14ac:dyDescent="0.3">
      <c r="A97" s="111" t="s">
        <v>17</v>
      </c>
      <c r="B97" s="112"/>
      <c r="C97" s="112"/>
      <c r="D97" s="113"/>
      <c r="E97" s="118">
        <f>SUM(E87:E96)</f>
        <v>0</v>
      </c>
      <c r="F97" s="152">
        <f>SUM(F87:F91)</f>
        <v>0</v>
      </c>
      <c r="G97" s="116" t="str">
        <f t="shared" si="4"/>
        <v/>
      </c>
      <c r="L97"/>
    </row>
    <row r="98" spans="1:12" ht="15.75" thickBot="1" x14ac:dyDescent="0.3">
      <c r="L98" s="3"/>
    </row>
    <row r="99" spans="1:12" ht="45.75" thickBot="1" x14ac:dyDescent="0.3">
      <c r="A99" s="192" t="s">
        <v>120</v>
      </c>
      <c r="B99" s="298"/>
      <c r="C99" s="299"/>
      <c r="D99" s="299"/>
      <c r="E99" s="299"/>
      <c r="F99" s="299"/>
      <c r="G99" s="300"/>
    </row>
    <row r="100" spans="1:12" customFormat="1" ht="15" x14ac:dyDescent="0.25">
      <c r="A100" s="87"/>
      <c r="B100" s="87"/>
      <c r="C100" s="87"/>
      <c r="D100" s="87"/>
      <c r="E100" s="87"/>
      <c r="F100" s="87"/>
      <c r="G100" s="4"/>
      <c r="H100" s="4"/>
      <c r="I100" s="5"/>
      <c r="J100" s="5"/>
      <c r="K100" s="5"/>
      <c r="L100" s="4"/>
    </row>
    <row r="101" spans="1:12" customFormat="1" ht="48" customHeight="1" x14ac:dyDescent="0.3">
      <c r="A101" s="22" t="s">
        <v>90</v>
      </c>
      <c r="H101" s="4"/>
      <c r="I101" s="5"/>
      <c r="J101" s="5"/>
      <c r="K101" s="5"/>
      <c r="L101" s="4"/>
    </row>
    <row r="102" spans="1:12" customFormat="1" ht="19.5" thickBot="1" x14ac:dyDescent="0.35">
      <c r="A102" s="22"/>
      <c r="H102" s="4"/>
      <c r="I102" s="5"/>
      <c r="J102" s="5"/>
      <c r="K102" s="5"/>
    </row>
    <row r="103" spans="1:12" customFormat="1" ht="90" x14ac:dyDescent="0.25">
      <c r="A103" s="48" t="s">
        <v>31</v>
      </c>
      <c r="B103" s="49" t="s">
        <v>32</v>
      </c>
      <c r="C103" s="49" t="s">
        <v>91</v>
      </c>
      <c r="D103" s="49" t="s">
        <v>99</v>
      </c>
      <c r="E103" s="49" t="s">
        <v>33</v>
      </c>
      <c r="I103" s="183"/>
      <c r="J103" s="183"/>
      <c r="K103" s="183"/>
    </row>
    <row r="104" spans="1:12" customFormat="1" ht="15" outlineLevel="2" x14ac:dyDescent="0.25">
      <c r="A104" s="153"/>
      <c r="B104" s="154"/>
      <c r="C104" s="154"/>
      <c r="D104" s="154"/>
      <c r="E104" s="88" t="str">
        <f t="shared" ref="E104:E108" si="6">IF(B104&lt;&gt;"",MIN(B104/(C104*12)*D104,B104),"")</f>
        <v/>
      </c>
      <c r="I104" s="5"/>
      <c r="J104" s="5"/>
      <c r="K104" s="5"/>
    </row>
    <row r="105" spans="1:12" customFormat="1" ht="15" outlineLevel="2" x14ac:dyDescent="0.25">
      <c r="A105" s="153"/>
      <c r="B105" s="154"/>
      <c r="C105" s="154"/>
      <c r="D105" s="154"/>
      <c r="E105" s="88" t="str">
        <f t="shared" si="6"/>
        <v/>
      </c>
      <c r="I105" s="5"/>
      <c r="J105" s="5"/>
      <c r="K105" s="5"/>
    </row>
    <row r="106" spans="1:12" customFormat="1" ht="15" outlineLevel="2" x14ac:dyDescent="0.25">
      <c r="A106" s="153"/>
      <c r="B106" s="154"/>
      <c r="C106" s="154"/>
      <c r="D106" s="154"/>
      <c r="E106" s="88" t="str">
        <f t="shared" si="6"/>
        <v/>
      </c>
      <c r="H106" s="4"/>
      <c r="I106" s="5"/>
      <c r="J106" s="5"/>
      <c r="K106" s="5"/>
    </row>
    <row r="107" spans="1:12" customFormat="1" ht="15" outlineLevel="2" x14ac:dyDescent="0.25">
      <c r="A107" s="153"/>
      <c r="B107" s="154"/>
      <c r="C107" s="154"/>
      <c r="D107" s="154"/>
      <c r="E107" s="88" t="str">
        <f t="shared" si="6"/>
        <v/>
      </c>
      <c r="H107" s="4"/>
      <c r="I107" s="5"/>
      <c r="J107" s="5"/>
      <c r="K107" s="5"/>
    </row>
    <row r="108" spans="1:12" customFormat="1" ht="15" x14ac:dyDescent="0.25">
      <c r="A108" s="153"/>
      <c r="B108" s="154"/>
      <c r="C108" s="154"/>
      <c r="D108" s="154"/>
      <c r="E108" s="88" t="str">
        <f t="shared" si="6"/>
        <v/>
      </c>
      <c r="H108" s="4"/>
      <c r="I108" s="5"/>
      <c r="J108" s="5"/>
      <c r="K108" s="5"/>
    </row>
    <row r="109" spans="1:12" ht="15.75" thickBot="1" x14ac:dyDescent="0.3">
      <c r="A109" s="45" t="s">
        <v>17</v>
      </c>
      <c r="B109" s="46">
        <f t="shared" ref="B109:D109" si="7">SUM(B104:B108)</f>
        <v>0</v>
      </c>
      <c r="C109" s="46">
        <f t="shared" si="7"/>
        <v>0</v>
      </c>
      <c r="D109" s="46">
        <f t="shared" si="7"/>
        <v>0</v>
      </c>
      <c r="E109" s="56">
        <f>SUM(E104:E108)</f>
        <v>0</v>
      </c>
      <c r="F109"/>
      <c r="G109"/>
      <c r="L109"/>
    </row>
    <row r="110" spans="1:12" customFormat="1" ht="15.75" outlineLevel="3" thickBot="1" x14ac:dyDescent="0.3">
      <c r="A110" s="4"/>
      <c r="B110" s="4"/>
      <c r="C110" s="4"/>
      <c r="D110" s="4"/>
      <c r="E110" s="4"/>
      <c r="F110" s="4"/>
      <c r="G110" s="4"/>
      <c r="H110" s="4"/>
      <c r="I110" s="5"/>
      <c r="J110" s="5"/>
      <c r="K110" s="5"/>
    </row>
    <row r="111" spans="1:12" ht="45.75" thickBot="1" x14ac:dyDescent="0.3">
      <c r="A111" s="192" t="s">
        <v>132</v>
      </c>
      <c r="B111" s="298"/>
      <c r="C111" s="299"/>
      <c r="D111" s="299"/>
      <c r="E111" s="299"/>
      <c r="F111" s="299"/>
      <c r="G111" s="300"/>
    </row>
    <row r="112" spans="1:12" ht="15" x14ac:dyDescent="0.25">
      <c r="L112"/>
    </row>
    <row r="113" spans="1:12" customFormat="1" ht="52.5" customHeight="1" x14ac:dyDescent="0.25">
      <c r="A113" s="4"/>
      <c r="B113" s="4"/>
      <c r="C113" s="4"/>
      <c r="D113" s="4"/>
      <c r="E113" s="4"/>
      <c r="F113" s="4"/>
      <c r="G113" s="4"/>
      <c r="H113" s="4"/>
      <c r="I113" s="5"/>
      <c r="J113" s="5"/>
      <c r="K113" s="5"/>
      <c r="L113" s="4"/>
    </row>
    <row r="115" spans="1:12" ht="15" x14ac:dyDescent="0.25">
      <c r="I115" s="183"/>
      <c r="J115" s="183"/>
      <c r="K115" s="183"/>
      <c r="L115"/>
    </row>
  </sheetData>
  <mergeCells count="60">
    <mergeCell ref="A5:A6"/>
    <mergeCell ref="C9:G9"/>
    <mergeCell ref="C11:G11"/>
    <mergeCell ref="J11:L11"/>
    <mergeCell ref="C12:G12"/>
    <mergeCell ref="J12:L12"/>
    <mergeCell ref="C13:G13"/>
    <mergeCell ref="J13:L13"/>
    <mergeCell ref="C14:G14"/>
    <mergeCell ref="J14:L14"/>
    <mergeCell ref="C15:G15"/>
    <mergeCell ref="J15:L15"/>
    <mergeCell ref="C16:G16"/>
    <mergeCell ref="J16:L16"/>
    <mergeCell ref="C17:G17"/>
    <mergeCell ref="J17:L17"/>
    <mergeCell ref="C18:G18"/>
    <mergeCell ref="J18:L18"/>
    <mergeCell ref="C19:G19"/>
    <mergeCell ref="J19:L19"/>
    <mergeCell ref="C21:G21"/>
    <mergeCell ref="J21:L21"/>
    <mergeCell ref="C22:G22"/>
    <mergeCell ref="J22:L22"/>
    <mergeCell ref="J20:L20"/>
    <mergeCell ref="J23:L23"/>
    <mergeCell ref="J26:L26"/>
    <mergeCell ref="J28:L28"/>
    <mergeCell ref="C30:G30"/>
    <mergeCell ref="J30:L30"/>
    <mergeCell ref="I31:K31"/>
    <mergeCell ref="J32:L32"/>
    <mergeCell ref="C34:G34"/>
    <mergeCell ref="C35:G35"/>
    <mergeCell ref="C36:G36"/>
    <mergeCell ref="C57:G57"/>
    <mergeCell ref="C58:G58"/>
    <mergeCell ref="C59:G59"/>
    <mergeCell ref="C50:G50"/>
    <mergeCell ref="C51:G51"/>
    <mergeCell ref="C52:G52"/>
    <mergeCell ref="C53:G53"/>
    <mergeCell ref="C54:G54"/>
    <mergeCell ref="C55:G55"/>
    <mergeCell ref="C62:G62"/>
    <mergeCell ref="B82:G82"/>
    <mergeCell ref="B99:G99"/>
    <mergeCell ref="B111:G111"/>
    <mergeCell ref="C20:G20"/>
    <mergeCell ref="C60:G60"/>
    <mergeCell ref="C61:G61"/>
    <mergeCell ref="C49:G49"/>
    <mergeCell ref="C43:G43"/>
    <mergeCell ref="C23:G23"/>
    <mergeCell ref="C44:G44"/>
    <mergeCell ref="C45:G45"/>
    <mergeCell ref="C46:G46"/>
    <mergeCell ref="C47:G47"/>
    <mergeCell ref="C48:G48"/>
    <mergeCell ref="C56:G56"/>
  </mergeCells>
  <dataValidations disablePrompts="1" count="1">
    <dataValidation type="list" allowBlank="1" showInputMessage="1" showErrorMessage="1" sqref="L53:L54 L45 L48:L49 L60 L62" xr:uid="{DCB8BD99-6B62-4F5C-A50E-714CBDCBD8A8}">
      <formula1>"oui,non"</formula1>
    </dataValidation>
  </dataValidations>
  <pageMargins left="0.51181102362204722" right="0.51181102362204722" top="0.74803149606299213" bottom="0.74803149606299213" header="0.31496062992125984" footer="0.31496062992125984"/>
  <pageSetup paperSize="9" scale="65" fitToHeight="2" orientation="portrait" r:id="rId1"/>
  <headerFooter>
    <oddFooter>&amp;C&amp;A&amp;R&amp;P/&amp;N</oddFooter>
  </headerFooter>
  <rowBreaks count="1" manualBreakCount="1">
    <brk id="6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D7490-838C-477C-B38B-8AC84B534BEF}">
  <sheetPr>
    <tabColor theme="4"/>
  </sheetPr>
  <dimension ref="A1:O115"/>
  <sheetViews>
    <sheetView zoomScale="70" zoomScaleNormal="70" zoomScaleSheetLayoutView="70" workbookViewId="0">
      <selection sqref="A1:D1"/>
    </sheetView>
  </sheetViews>
  <sheetFormatPr baseColWidth="10" defaultRowHeight="12.75" outlineLevelRow="3" x14ac:dyDescent="0.2"/>
  <cols>
    <col min="1" max="1" width="49" style="4" customWidth="1"/>
    <col min="2" max="2" width="13.42578125" style="4" customWidth="1"/>
    <col min="3" max="3" width="13.85546875" style="4" customWidth="1"/>
    <col min="4" max="7" width="13.42578125" style="4" customWidth="1"/>
    <col min="8" max="8" width="4" style="4" customWidth="1"/>
    <col min="9" max="9" width="17" style="5" customWidth="1"/>
    <col min="10" max="11" width="21" style="5" customWidth="1"/>
    <col min="12" max="12" width="21" style="4" customWidth="1"/>
    <col min="13" max="19" width="13.85546875" style="4" customWidth="1"/>
    <col min="20" max="16384" width="11.42578125" style="4"/>
  </cols>
  <sheetData>
    <row r="1" spans="1:12" ht="27" thickBot="1" x14ac:dyDescent="0.45">
      <c r="B1" s="82" t="s">
        <v>51</v>
      </c>
    </row>
    <row r="2" spans="1:12" ht="18.75" customHeight="1" thickBot="1" x14ac:dyDescent="0.25">
      <c r="A2" s="226" t="s">
        <v>160</v>
      </c>
      <c r="C2" s="36"/>
      <c r="D2" s="36"/>
      <c r="E2" s="36"/>
      <c r="F2" s="36"/>
      <c r="G2" s="36"/>
      <c r="I2" s="172"/>
      <c r="J2" s="172"/>
      <c r="K2" s="172"/>
    </row>
    <row r="3" spans="1:12" ht="18.75" customHeight="1" thickBot="1" x14ac:dyDescent="0.25">
      <c r="A3" s="225" t="s">
        <v>159</v>
      </c>
      <c r="C3" s="36"/>
      <c r="D3" s="36"/>
      <c r="E3" s="36"/>
      <c r="F3" s="36"/>
      <c r="G3" s="36"/>
      <c r="I3" s="172"/>
      <c r="J3" s="172"/>
      <c r="K3" s="172"/>
    </row>
    <row r="4" spans="1:12" ht="18.75" customHeight="1" x14ac:dyDescent="0.4">
      <c r="A4" s="318">
        <f>'0 - Lisez-moi'!B6</f>
        <v>0</v>
      </c>
      <c r="B4" s="37"/>
      <c r="C4" s="36"/>
      <c r="D4" s="36"/>
      <c r="E4" s="36"/>
      <c r="F4" s="36"/>
      <c r="G4" s="36"/>
      <c r="I4" s="222" t="s">
        <v>117</v>
      </c>
      <c r="J4" s="223"/>
      <c r="K4" s="223"/>
      <c r="L4" s="224"/>
    </row>
    <row r="5" spans="1:12" ht="18.75" customHeight="1" x14ac:dyDescent="0.2">
      <c r="A5" s="307" t="s">
        <v>69</v>
      </c>
      <c r="B5" s="228">
        <f>'0 - Lisez-moi'!B12</f>
        <v>0</v>
      </c>
      <c r="C5" s="229"/>
      <c r="D5" s="229"/>
      <c r="E5" s="229"/>
      <c r="F5" s="229"/>
      <c r="G5" s="229"/>
      <c r="I5" s="199">
        <f>B5</f>
        <v>0</v>
      </c>
      <c r="J5" s="50"/>
      <c r="K5" s="50"/>
      <c r="L5" s="195"/>
    </row>
    <row r="6" spans="1:12" ht="18.75" customHeight="1" x14ac:dyDescent="0.2">
      <c r="A6" s="307"/>
      <c r="B6" s="37" t="str">
        <f>'0 - Lisez-moi'!C12</f>
        <v>Statut jurdique [menu déroulant]</v>
      </c>
      <c r="C6" s="36"/>
      <c r="D6" s="36"/>
      <c r="E6" s="36"/>
      <c r="F6" s="36"/>
      <c r="G6" s="36"/>
      <c r="I6" s="199" t="str">
        <f>B6</f>
        <v>Statut jurdique [menu déroulant]</v>
      </c>
      <c r="J6" s="50"/>
      <c r="K6" s="50"/>
      <c r="L6" s="195"/>
    </row>
    <row r="7" spans="1:12" ht="18.75" x14ac:dyDescent="0.3">
      <c r="A7" s="22" t="s">
        <v>15</v>
      </c>
      <c r="I7" s="200" t="s">
        <v>118</v>
      </c>
      <c r="J7" s="50"/>
      <c r="K7" s="50"/>
      <c r="L7" s="195"/>
    </row>
    <row r="8" spans="1:12" ht="13.5" thickBot="1" x14ac:dyDescent="0.25">
      <c r="C8" s="5"/>
      <c r="D8" s="5"/>
      <c r="E8" s="5"/>
      <c r="F8" s="5"/>
      <c r="G8" s="5"/>
      <c r="H8" s="5"/>
      <c r="I8" s="199"/>
      <c r="J8" s="50"/>
      <c r="K8" s="50"/>
      <c r="L8" s="195"/>
    </row>
    <row r="9" spans="1:12" ht="15" x14ac:dyDescent="0.2">
      <c r="A9" s="122" t="s">
        <v>155</v>
      </c>
      <c r="B9" s="123"/>
      <c r="C9" s="308" t="s">
        <v>83</v>
      </c>
      <c r="D9" s="309"/>
      <c r="E9" s="309"/>
      <c r="F9" s="309"/>
      <c r="G9" s="310"/>
      <c r="H9" s="51"/>
      <c r="I9" s="230"/>
      <c r="J9" s="50"/>
      <c r="K9" s="50"/>
      <c r="L9" s="195"/>
    </row>
    <row r="10" spans="1:12" ht="21.75" customHeight="1" x14ac:dyDescent="0.2">
      <c r="A10" s="168" t="s">
        <v>156</v>
      </c>
      <c r="B10" s="169"/>
      <c r="C10" s="184"/>
      <c r="D10" s="184"/>
      <c r="E10" s="184"/>
      <c r="F10" s="184"/>
      <c r="G10" s="185"/>
      <c r="H10" s="173"/>
      <c r="I10" s="231"/>
      <c r="J10" s="50"/>
      <c r="K10" s="50"/>
      <c r="L10" s="195"/>
    </row>
    <row r="11" spans="1:12" ht="25.5" x14ac:dyDescent="0.2">
      <c r="A11" s="170" t="s">
        <v>171</v>
      </c>
      <c r="B11" s="120"/>
      <c r="C11" s="302"/>
      <c r="D11" s="302"/>
      <c r="E11" s="302"/>
      <c r="F11" s="302"/>
      <c r="G11" s="302"/>
      <c r="H11" s="174"/>
      <c r="I11" s="201">
        <f>B11</f>
        <v>0</v>
      </c>
      <c r="J11" s="287" t="s">
        <v>175</v>
      </c>
      <c r="K11" s="287"/>
      <c r="L11" s="288"/>
    </row>
    <row r="12" spans="1:12" x14ac:dyDescent="0.2">
      <c r="A12" s="170" t="s">
        <v>74</v>
      </c>
      <c r="B12" s="120"/>
      <c r="C12" s="302"/>
      <c r="D12" s="302"/>
      <c r="E12" s="302"/>
      <c r="F12" s="302"/>
      <c r="G12" s="302"/>
      <c r="H12" s="175"/>
      <c r="I12" s="202">
        <f>IF(B12="",0,MIN(B12,(B23+I36)*$L55))</f>
        <v>0</v>
      </c>
      <c r="J12" s="287" t="s">
        <v>175</v>
      </c>
      <c r="K12" s="287"/>
      <c r="L12" s="288"/>
    </row>
    <row r="13" spans="1:12" x14ac:dyDescent="0.2">
      <c r="A13" s="170" t="s">
        <v>124</v>
      </c>
      <c r="B13" s="120"/>
      <c r="C13" s="302"/>
      <c r="D13" s="302"/>
      <c r="E13" s="302"/>
      <c r="F13" s="302"/>
      <c r="G13" s="302"/>
      <c r="H13" s="175"/>
      <c r="I13" s="201">
        <f>B13</f>
        <v>0</v>
      </c>
      <c r="J13" s="287" t="s">
        <v>175</v>
      </c>
      <c r="K13" s="287"/>
      <c r="L13" s="288"/>
    </row>
    <row r="14" spans="1:12" ht="25.5" x14ac:dyDescent="0.2">
      <c r="A14" s="170" t="s">
        <v>172</v>
      </c>
      <c r="B14" s="120"/>
      <c r="C14" s="302"/>
      <c r="D14" s="302"/>
      <c r="E14" s="302"/>
      <c r="F14" s="302"/>
      <c r="G14" s="302"/>
      <c r="H14" s="175"/>
      <c r="I14" s="201">
        <f>B14</f>
        <v>0</v>
      </c>
      <c r="J14" s="287" t="s">
        <v>175</v>
      </c>
      <c r="K14" s="287"/>
      <c r="L14" s="288"/>
    </row>
    <row r="15" spans="1:12" x14ac:dyDescent="0.2">
      <c r="A15" s="170" t="s">
        <v>174</v>
      </c>
      <c r="B15" s="120"/>
      <c r="C15" s="302"/>
      <c r="D15" s="302"/>
      <c r="E15" s="302"/>
      <c r="F15" s="302"/>
      <c r="G15" s="302"/>
      <c r="H15" s="175"/>
      <c r="I15" s="201">
        <f>B15</f>
        <v>0</v>
      </c>
      <c r="J15" s="287" t="s">
        <v>175</v>
      </c>
      <c r="K15" s="287"/>
      <c r="L15" s="288"/>
    </row>
    <row r="16" spans="1:12" x14ac:dyDescent="0.2">
      <c r="A16" s="171" t="s">
        <v>78</v>
      </c>
      <c r="B16" s="124">
        <f>B17+B18+B19</f>
        <v>0</v>
      </c>
      <c r="C16" s="301"/>
      <c r="D16" s="301"/>
      <c r="E16" s="301"/>
      <c r="F16" s="301"/>
      <c r="G16" s="301"/>
      <c r="H16" s="174"/>
      <c r="I16" s="203">
        <f>I17+I18+I19</f>
        <v>0</v>
      </c>
      <c r="J16" s="287" t="s">
        <v>175</v>
      </c>
      <c r="K16" s="287"/>
      <c r="L16" s="288"/>
    </row>
    <row r="17" spans="1:15" ht="25.5" x14ac:dyDescent="0.2">
      <c r="A17" s="170" t="s">
        <v>108</v>
      </c>
      <c r="B17" s="128">
        <f>E80</f>
        <v>0</v>
      </c>
      <c r="C17" s="293" t="s">
        <v>77</v>
      </c>
      <c r="D17" s="293"/>
      <c r="E17" s="293"/>
      <c r="F17" s="293"/>
      <c r="G17" s="293"/>
      <c r="H17" s="175"/>
      <c r="I17" s="202">
        <f>F80</f>
        <v>0</v>
      </c>
      <c r="J17" s="287" t="s">
        <v>175</v>
      </c>
      <c r="K17" s="287"/>
      <c r="L17" s="288"/>
    </row>
    <row r="18" spans="1:15" ht="38.25" x14ac:dyDescent="0.2">
      <c r="A18" s="170" t="s">
        <v>129</v>
      </c>
      <c r="B18" s="128">
        <f>E97</f>
        <v>0</v>
      </c>
      <c r="C18" s="293" t="s">
        <v>77</v>
      </c>
      <c r="D18" s="293"/>
      <c r="E18" s="293"/>
      <c r="F18" s="293"/>
      <c r="G18" s="293"/>
      <c r="H18" s="175"/>
      <c r="I18" s="202">
        <f>F97</f>
        <v>0</v>
      </c>
      <c r="J18" s="287" t="s">
        <v>175</v>
      </c>
      <c r="K18" s="287"/>
      <c r="L18" s="288"/>
    </row>
    <row r="19" spans="1:15" x14ac:dyDescent="0.2">
      <c r="A19" s="170" t="s">
        <v>6</v>
      </c>
      <c r="B19" s="120"/>
      <c r="C19" s="297"/>
      <c r="D19" s="297"/>
      <c r="E19" s="297"/>
      <c r="F19" s="297"/>
      <c r="G19" s="297"/>
      <c r="H19" s="175"/>
      <c r="I19" s="201">
        <f>B19</f>
        <v>0</v>
      </c>
      <c r="J19" s="287" t="s">
        <v>175</v>
      </c>
      <c r="K19" s="287"/>
      <c r="L19" s="288"/>
    </row>
    <row r="20" spans="1:15" x14ac:dyDescent="0.2">
      <c r="A20" s="170" t="s">
        <v>180</v>
      </c>
      <c r="B20" s="120"/>
      <c r="C20" s="297"/>
      <c r="D20" s="297"/>
      <c r="E20" s="297"/>
      <c r="F20" s="297"/>
      <c r="G20" s="297"/>
      <c r="H20" s="175"/>
      <c r="I20" s="201">
        <f>B20</f>
        <v>0</v>
      </c>
      <c r="J20" s="287" t="s">
        <v>175</v>
      </c>
      <c r="K20" s="287"/>
      <c r="L20" s="288"/>
    </row>
    <row r="21" spans="1:15" x14ac:dyDescent="0.2">
      <c r="A21" s="170" t="s">
        <v>130</v>
      </c>
      <c r="B21" s="120"/>
      <c r="C21" s="292"/>
      <c r="D21" s="292"/>
      <c r="E21" s="292"/>
      <c r="F21" s="292"/>
      <c r="G21" s="292"/>
      <c r="H21" s="176"/>
      <c r="I21" s="201">
        <f>IF($L62="oui",B21,"0")</f>
        <v>0</v>
      </c>
      <c r="J21" s="287" t="s">
        <v>175</v>
      </c>
      <c r="K21" s="287"/>
      <c r="L21" s="288"/>
    </row>
    <row r="22" spans="1:15" ht="25.5" x14ac:dyDescent="0.2">
      <c r="A22" s="170" t="s">
        <v>173</v>
      </c>
      <c r="B22" s="128">
        <f>E109</f>
        <v>0</v>
      </c>
      <c r="C22" s="293" t="s">
        <v>77</v>
      </c>
      <c r="D22" s="293"/>
      <c r="E22" s="293"/>
      <c r="F22" s="293"/>
      <c r="G22" s="293"/>
      <c r="H22" s="175"/>
      <c r="I22" s="201">
        <f>B22</f>
        <v>0</v>
      </c>
      <c r="J22" s="287" t="s">
        <v>175</v>
      </c>
      <c r="K22" s="287"/>
      <c r="L22" s="288"/>
    </row>
    <row r="23" spans="1:15" ht="26.25" customHeight="1" thickBot="1" x14ac:dyDescent="0.25">
      <c r="A23" s="126" t="s">
        <v>157</v>
      </c>
      <c r="B23" s="125">
        <f>B11+B12+B13+B15+B19+B14+B16+B20+B21+B22</f>
        <v>0</v>
      </c>
      <c r="C23" s="294"/>
      <c r="D23" s="294"/>
      <c r="E23" s="294"/>
      <c r="F23" s="294"/>
      <c r="G23" s="294"/>
      <c r="H23" s="176"/>
      <c r="I23" s="204">
        <f>I11+I12+I13+I15+I19+I14+I16+I21+I22+I20</f>
        <v>0</v>
      </c>
      <c r="J23" s="287" t="s">
        <v>175</v>
      </c>
      <c r="K23" s="287"/>
      <c r="L23" s="288"/>
    </row>
    <row r="24" spans="1:15" x14ac:dyDescent="0.2">
      <c r="A24" s="11"/>
      <c r="B24" s="12"/>
      <c r="C24" s="11"/>
      <c r="D24" s="11"/>
      <c r="E24" s="11"/>
      <c r="F24" s="11"/>
      <c r="G24" s="11"/>
      <c r="H24" s="11"/>
      <c r="I24" s="205"/>
      <c r="J24" s="50"/>
      <c r="K24" s="50"/>
      <c r="L24" s="195"/>
    </row>
    <row r="25" spans="1:15" ht="20.25" customHeight="1" thickBot="1" x14ac:dyDescent="0.25">
      <c r="A25" s="92" t="s">
        <v>14</v>
      </c>
      <c r="B25" s="93"/>
      <c r="C25" s="94"/>
      <c r="D25" s="347"/>
      <c r="E25" s="347"/>
      <c r="F25" s="347"/>
      <c r="G25" s="347"/>
      <c r="H25" s="177"/>
      <c r="I25" s="199"/>
      <c r="J25" s="50"/>
      <c r="K25" s="50"/>
      <c r="L25" s="195"/>
      <c r="O25" s="193"/>
    </row>
    <row r="26" spans="1:15" ht="13.5" thickBot="1" x14ac:dyDescent="0.25">
      <c r="A26" s="127" t="s">
        <v>11</v>
      </c>
      <c r="B26" s="121"/>
      <c r="C26" s="186"/>
      <c r="D26" s="187"/>
      <c r="E26" s="187"/>
      <c r="F26" s="187"/>
      <c r="G26" s="187"/>
      <c r="H26" s="11"/>
      <c r="I26" s="155">
        <f>IF(B26="",0,MIN(B26,IF($L$60="non",15%*(I23+I36),15%*B23)))</f>
        <v>0</v>
      </c>
      <c r="J26" s="287" t="s">
        <v>175</v>
      </c>
      <c r="K26" s="287"/>
      <c r="L26" s="288"/>
      <c r="O26" s="193"/>
    </row>
    <row r="27" spans="1:15" ht="13.5" thickBot="1" x14ac:dyDescent="0.25">
      <c r="A27" s="16"/>
      <c r="B27" s="12"/>
      <c r="C27" s="11"/>
      <c r="D27" s="11"/>
      <c r="E27" s="11"/>
      <c r="F27" s="11"/>
      <c r="G27" s="11"/>
      <c r="H27" s="11"/>
      <c r="I27" s="205"/>
      <c r="J27" s="50"/>
      <c r="K27" s="50"/>
      <c r="L27" s="195"/>
    </row>
    <row r="28" spans="1:15" ht="16.5" thickBot="1" x14ac:dyDescent="0.25">
      <c r="A28" s="133" t="s">
        <v>12</v>
      </c>
      <c r="B28" s="134">
        <f>B26+B23</f>
        <v>0</v>
      </c>
      <c r="C28" s="188"/>
      <c r="D28" s="176"/>
      <c r="E28" s="176"/>
      <c r="F28" s="176"/>
      <c r="G28" s="176"/>
      <c r="H28" s="176"/>
      <c r="I28" s="114">
        <f>I26+I23</f>
        <v>0</v>
      </c>
      <c r="J28" s="287" t="s">
        <v>175</v>
      </c>
      <c r="K28" s="287"/>
      <c r="L28" s="288"/>
    </row>
    <row r="29" spans="1:15" x14ac:dyDescent="0.2">
      <c r="A29" s="132"/>
      <c r="B29" s="50"/>
      <c r="C29" s="132"/>
      <c r="D29" s="176"/>
      <c r="E29" s="176"/>
      <c r="F29" s="176"/>
      <c r="G29" s="176"/>
      <c r="H29" s="176"/>
      <c r="I29" s="115" t="s">
        <v>145</v>
      </c>
      <c r="J29" s="50"/>
      <c r="K29" s="50"/>
      <c r="L29" s="195"/>
    </row>
    <row r="30" spans="1:15" ht="19.5" thickBot="1" x14ac:dyDescent="0.25">
      <c r="A30" s="119" t="s">
        <v>19</v>
      </c>
      <c r="B30" s="134">
        <f>B63-B28</f>
        <v>0</v>
      </c>
      <c r="C30" s="295" t="str">
        <f>IF(B30&gt;0,"Le plan de financement est excédentaire.",IF(B30&lt;0,"Le plan de financement est en déficit.",""))</f>
        <v/>
      </c>
      <c r="D30" s="296"/>
      <c r="E30" s="296"/>
      <c r="F30" s="296"/>
      <c r="G30" s="296"/>
      <c r="H30" s="178"/>
      <c r="I30" s="162" t="e">
        <f>B48/I28</f>
        <v>#DIV/0!</v>
      </c>
      <c r="J30" s="287" t="s">
        <v>175</v>
      </c>
      <c r="K30" s="287"/>
      <c r="L30" s="288"/>
    </row>
    <row r="31" spans="1:15" ht="42.75" customHeight="1" x14ac:dyDescent="0.2">
      <c r="A31" s="132"/>
      <c r="B31" s="140"/>
      <c r="C31" s="141"/>
      <c r="D31" s="179"/>
      <c r="E31" s="179"/>
      <c r="F31" s="179"/>
      <c r="G31" s="179"/>
      <c r="H31" s="179"/>
      <c r="I31" s="289" t="s">
        <v>166</v>
      </c>
      <c r="J31" s="290"/>
      <c r="K31" s="291"/>
      <c r="L31" s="164">
        <v>0.4</v>
      </c>
    </row>
    <row r="32" spans="1:15" ht="19.5" thickBot="1" x14ac:dyDescent="0.35">
      <c r="A32" s="44" t="s">
        <v>121</v>
      </c>
      <c r="B32" s="95"/>
      <c r="C32" s="95"/>
      <c r="D32" s="180"/>
      <c r="E32" s="180"/>
      <c r="F32" s="180"/>
      <c r="G32" s="180"/>
      <c r="H32" s="180"/>
      <c r="I32" s="163">
        <f>I28*$L$31</f>
        <v>0</v>
      </c>
      <c r="J32" s="287" t="s">
        <v>175</v>
      </c>
      <c r="K32" s="287"/>
      <c r="L32" s="288"/>
    </row>
    <row r="33" spans="1:13" ht="12.75" customHeight="1" thickBot="1" x14ac:dyDescent="0.35">
      <c r="A33" s="17"/>
      <c r="C33" s="137"/>
      <c r="D33" s="137"/>
      <c r="E33" s="137"/>
      <c r="F33" s="137"/>
      <c r="G33" s="137"/>
      <c r="H33" s="5"/>
      <c r="I33" s="200" t="s">
        <v>167</v>
      </c>
      <c r="J33" s="50"/>
      <c r="K33" s="50"/>
      <c r="L33" s="195"/>
    </row>
    <row r="34" spans="1:13" x14ac:dyDescent="0.2">
      <c r="A34" s="129" t="s">
        <v>163</v>
      </c>
      <c r="B34" s="130"/>
      <c r="C34" s="303" t="s">
        <v>5</v>
      </c>
      <c r="D34" s="304"/>
      <c r="E34" s="304"/>
      <c r="F34" s="304"/>
      <c r="G34" s="305"/>
      <c r="H34" s="96"/>
      <c r="I34" s="206"/>
      <c r="J34" s="50"/>
      <c r="K34" s="50"/>
      <c r="L34" s="195"/>
    </row>
    <row r="35" spans="1:13" x14ac:dyDescent="0.2">
      <c r="A35" s="14" t="s">
        <v>29</v>
      </c>
      <c r="B35" s="139"/>
      <c r="C35" s="297"/>
      <c r="D35" s="297"/>
      <c r="E35" s="297"/>
      <c r="F35" s="297"/>
      <c r="G35" s="297"/>
      <c r="H35" s="5"/>
      <c r="I35" s="207"/>
      <c r="J35" s="50"/>
      <c r="K35" s="50"/>
      <c r="L35" s="195"/>
    </row>
    <row r="36" spans="1:13" x14ac:dyDescent="0.2">
      <c r="A36" s="14" t="s">
        <v>113</v>
      </c>
      <c r="B36" s="139"/>
      <c r="C36" s="297"/>
      <c r="D36" s="297"/>
      <c r="E36" s="297"/>
      <c r="F36" s="297"/>
      <c r="G36" s="297"/>
      <c r="H36" s="5"/>
      <c r="I36" s="207">
        <f>IF($L50="oui",B36,0)</f>
        <v>0</v>
      </c>
      <c r="J36" s="50"/>
      <c r="K36" s="50"/>
      <c r="L36" s="195"/>
    </row>
    <row r="37" spans="1:13" ht="36" customHeight="1" thickBot="1" x14ac:dyDescent="0.25">
      <c r="A37" s="138" t="s">
        <v>164</v>
      </c>
      <c r="B37" s="189">
        <f>SUM(B35:B36)</f>
        <v>0</v>
      </c>
      <c r="C37" s="190"/>
      <c r="D37" s="96"/>
      <c r="E37" s="96"/>
      <c r="F37" s="96"/>
      <c r="G37" s="96"/>
      <c r="H37" s="96"/>
      <c r="I37" s="208">
        <f>SUM(I35:I36)</f>
        <v>0</v>
      </c>
      <c r="J37" s="50"/>
      <c r="K37" s="50"/>
      <c r="L37" s="195"/>
    </row>
    <row r="38" spans="1:13" x14ac:dyDescent="0.2">
      <c r="A38" s="4" t="s">
        <v>165</v>
      </c>
      <c r="C38" s="5"/>
      <c r="D38" s="5"/>
      <c r="E38" s="5"/>
      <c r="F38" s="5"/>
      <c r="G38" s="5"/>
      <c r="H38" s="5"/>
      <c r="I38" s="199"/>
      <c r="J38" s="50"/>
      <c r="K38" s="50"/>
      <c r="L38" s="195"/>
    </row>
    <row r="39" spans="1:13" x14ac:dyDescent="0.2">
      <c r="C39" s="5"/>
      <c r="D39" s="5"/>
      <c r="E39" s="5"/>
      <c r="F39" s="5"/>
      <c r="G39" s="5"/>
      <c r="H39" s="5"/>
      <c r="I39" s="199"/>
      <c r="J39" s="50"/>
      <c r="K39" s="50"/>
      <c r="L39" s="195"/>
    </row>
    <row r="40" spans="1:13" ht="18.75" x14ac:dyDescent="0.3">
      <c r="A40" s="22" t="s">
        <v>18</v>
      </c>
      <c r="C40" s="5"/>
      <c r="D40" s="5"/>
      <c r="E40" s="5"/>
      <c r="F40" s="5"/>
      <c r="G40" s="5"/>
      <c r="H40" s="5"/>
      <c r="I40" s="209"/>
      <c r="L40" s="210"/>
    </row>
    <row r="41" spans="1:13" x14ac:dyDescent="0.2">
      <c r="C41" s="5"/>
      <c r="D41" s="5"/>
      <c r="E41" s="5"/>
      <c r="F41" s="5"/>
      <c r="G41" s="5"/>
      <c r="H41" s="5"/>
      <c r="I41" s="209"/>
      <c r="L41" s="210"/>
    </row>
    <row r="42" spans="1:13" ht="16.5" thickBot="1" x14ac:dyDescent="0.25">
      <c r="A42" s="136"/>
      <c r="B42" s="136"/>
      <c r="C42" s="137"/>
      <c r="D42" s="137"/>
      <c r="E42" s="137"/>
      <c r="F42" s="137"/>
      <c r="G42" s="137"/>
      <c r="H42" s="5"/>
      <c r="I42" s="211" t="s">
        <v>168</v>
      </c>
      <c r="J42" s="167"/>
      <c r="K42" s="167"/>
      <c r="L42" s="212"/>
    </row>
    <row r="43" spans="1:13" x14ac:dyDescent="0.2">
      <c r="A43" s="161" t="s">
        <v>154</v>
      </c>
      <c r="B43" s="135" t="s">
        <v>16</v>
      </c>
      <c r="C43" s="303" t="s">
        <v>23</v>
      </c>
      <c r="D43" s="304"/>
      <c r="E43" s="304"/>
      <c r="F43" s="304"/>
      <c r="G43" s="305"/>
      <c r="H43" s="5"/>
      <c r="I43" s="213" t="s">
        <v>135</v>
      </c>
      <c r="J43" s="98"/>
      <c r="K43" s="98"/>
      <c r="L43" s="214"/>
    </row>
    <row r="44" spans="1:13" x14ac:dyDescent="0.2">
      <c r="A44" s="57" t="s">
        <v>35</v>
      </c>
      <c r="B44" s="58"/>
      <c r="C44" s="306"/>
      <c r="D44" s="306"/>
      <c r="E44" s="306"/>
      <c r="F44" s="306"/>
      <c r="G44" s="306"/>
      <c r="H44" s="5"/>
      <c r="I44" s="215" t="s">
        <v>136</v>
      </c>
      <c r="J44" s="98"/>
      <c r="K44" s="322" t="str">
        <f>B6</f>
        <v>Statut jurdique [menu déroulant]</v>
      </c>
      <c r="L44" s="323"/>
    </row>
    <row r="45" spans="1:13" ht="25.5" x14ac:dyDescent="0.2">
      <c r="A45" s="7" t="s">
        <v>0</v>
      </c>
      <c r="B45" s="159"/>
      <c r="C45" s="297"/>
      <c r="D45" s="297"/>
      <c r="E45" s="297"/>
      <c r="F45" s="297"/>
      <c r="G45" s="297"/>
      <c r="H45" s="109"/>
      <c r="I45" s="215" t="s">
        <v>137</v>
      </c>
      <c r="J45" s="98"/>
      <c r="K45" s="98"/>
      <c r="L45" s="328" t="s">
        <v>122</v>
      </c>
      <c r="M45" s="110"/>
    </row>
    <row r="46" spans="1:13" x14ac:dyDescent="0.2">
      <c r="A46" s="7" t="s">
        <v>1</v>
      </c>
      <c r="B46" s="159">
        <v>0</v>
      </c>
      <c r="C46" s="297"/>
      <c r="D46" s="297"/>
      <c r="E46" s="297"/>
      <c r="F46" s="297"/>
      <c r="G46" s="297"/>
      <c r="H46" s="181"/>
      <c r="I46" s="324"/>
      <c r="J46" s="50"/>
      <c r="K46" s="50"/>
      <c r="L46" s="329"/>
    </row>
    <row r="47" spans="1:13" x14ac:dyDescent="0.2">
      <c r="A47" s="7" t="s">
        <v>161</v>
      </c>
      <c r="B47" s="160">
        <f>SUM(B48:B58)</f>
        <v>0</v>
      </c>
      <c r="C47" s="301"/>
      <c r="D47" s="301"/>
      <c r="E47" s="301"/>
      <c r="F47" s="301"/>
      <c r="G47" s="301"/>
      <c r="H47" s="182"/>
      <c r="I47" s="213" t="s">
        <v>139</v>
      </c>
      <c r="J47" s="98"/>
      <c r="K47" s="98"/>
      <c r="L47" s="214"/>
    </row>
    <row r="48" spans="1:13" x14ac:dyDescent="0.2">
      <c r="A48" s="7" t="s">
        <v>20</v>
      </c>
      <c r="B48" s="159"/>
      <c r="C48" s="297"/>
      <c r="D48" s="297"/>
      <c r="E48" s="297"/>
      <c r="F48" s="297"/>
      <c r="G48" s="297"/>
      <c r="H48" s="182"/>
      <c r="I48" s="215" t="s">
        <v>140</v>
      </c>
      <c r="J48" s="98"/>
      <c r="K48" s="98"/>
      <c r="L48" s="330" t="s">
        <v>122</v>
      </c>
    </row>
    <row r="49" spans="1:14" x14ac:dyDescent="0.2">
      <c r="A49" s="14" t="s">
        <v>37</v>
      </c>
      <c r="B49" s="159">
        <v>0</v>
      </c>
      <c r="C49" s="297"/>
      <c r="D49" s="297"/>
      <c r="E49" s="297"/>
      <c r="F49" s="297"/>
      <c r="G49" s="297"/>
      <c r="H49" s="182"/>
      <c r="I49" s="216" t="s">
        <v>141</v>
      </c>
      <c r="J49" s="12"/>
      <c r="K49" s="12"/>
      <c r="L49" s="330" t="s">
        <v>122</v>
      </c>
    </row>
    <row r="50" spans="1:14" ht="25.5" x14ac:dyDescent="0.2">
      <c r="A50" s="14" t="s">
        <v>128</v>
      </c>
      <c r="B50" s="159">
        <v>0</v>
      </c>
      <c r="C50" s="297"/>
      <c r="D50" s="297"/>
      <c r="E50" s="297"/>
      <c r="F50" s="297"/>
      <c r="G50" s="297"/>
      <c r="H50" s="182"/>
      <c r="I50" s="324" t="s">
        <v>142</v>
      </c>
      <c r="J50" s="50"/>
      <c r="K50" s="50"/>
      <c r="L50" s="331" t="str">
        <f>IF((L48="oui")*AND(L49="oui"),"oui","non")</f>
        <v>non</v>
      </c>
    </row>
    <row r="51" spans="1:14" ht="51" x14ac:dyDescent="0.2">
      <c r="A51" s="14" t="s">
        <v>162</v>
      </c>
      <c r="B51" s="159">
        <v>0</v>
      </c>
      <c r="C51" s="297"/>
      <c r="D51" s="297"/>
      <c r="E51" s="297"/>
      <c r="F51" s="297"/>
      <c r="G51" s="297"/>
      <c r="H51" s="182"/>
      <c r="I51" s="324"/>
      <c r="J51" s="50"/>
      <c r="K51" s="50"/>
      <c r="L51" s="329"/>
    </row>
    <row r="52" spans="1:14" x14ac:dyDescent="0.2">
      <c r="A52" s="14" t="s">
        <v>125</v>
      </c>
      <c r="B52" s="159">
        <v>0</v>
      </c>
      <c r="C52" s="297"/>
      <c r="D52" s="297"/>
      <c r="E52" s="297"/>
      <c r="F52" s="297"/>
      <c r="G52" s="297"/>
      <c r="H52" s="182"/>
      <c r="I52" s="217" t="s">
        <v>134</v>
      </c>
      <c r="J52" s="108"/>
      <c r="K52" s="108"/>
      <c r="L52" s="218"/>
    </row>
    <row r="53" spans="1:14" x14ac:dyDescent="0.2">
      <c r="A53" s="14" t="s">
        <v>126</v>
      </c>
      <c r="B53" s="159">
        <v>0</v>
      </c>
      <c r="C53" s="297"/>
      <c r="D53" s="297"/>
      <c r="E53" s="297"/>
      <c r="F53" s="297"/>
      <c r="G53" s="297"/>
      <c r="H53" s="182"/>
      <c r="I53" s="324" t="s">
        <v>181</v>
      </c>
      <c r="J53" s="50"/>
      <c r="K53" s="50"/>
      <c r="L53" s="330" t="s">
        <v>122</v>
      </c>
    </row>
    <row r="54" spans="1:14" ht="38.25" x14ac:dyDescent="0.2">
      <c r="A54" s="14" t="s">
        <v>24</v>
      </c>
      <c r="B54" s="159">
        <v>0</v>
      </c>
      <c r="C54" s="297"/>
      <c r="D54" s="297"/>
      <c r="E54" s="297"/>
      <c r="F54" s="297"/>
      <c r="G54" s="297"/>
      <c r="H54" s="182"/>
      <c r="I54" s="324" t="s">
        <v>182</v>
      </c>
      <c r="J54" s="50"/>
      <c r="K54" s="50"/>
      <c r="L54" s="330" t="s">
        <v>122</v>
      </c>
    </row>
    <row r="55" spans="1:14" ht="32.25" customHeight="1" x14ac:dyDescent="0.2">
      <c r="A55" s="14" t="s">
        <v>27</v>
      </c>
      <c r="B55" s="159">
        <v>0</v>
      </c>
      <c r="C55" s="297"/>
      <c r="D55" s="297"/>
      <c r="E55" s="297"/>
      <c r="F55" s="297"/>
      <c r="G55" s="297"/>
      <c r="H55" s="182"/>
      <c r="I55" s="215" t="s">
        <v>183</v>
      </c>
      <c r="J55" s="98"/>
      <c r="K55" s="50"/>
      <c r="L55" s="219">
        <f>IF(L54="oui",100%,IF(L53="oui",20%,5%))</f>
        <v>0.05</v>
      </c>
    </row>
    <row r="56" spans="1:14" ht="25.5" x14ac:dyDescent="0.2">
      <c r="A56" s="14" t="s">
        <v>150</v>
      </c>
      <c r="B56" s="159">
        <v>0</v>
      </c>
      <c r="C56" s="297"/>
      <c r="D56" s="297"/>
      <c r="E56" s="297"/>
      <c r="F56" s="297"/>
      <c r="G56" s="297"/>
      <c r="H56" s="182"/>
      <c r="I56" s="215"/>
      <c r="J56" s="98"/>
      <c r="K56" s="50"/>
      <c r="L56" s="320"/>
    </row>
    <row r="57" spans="1:14" x14ac:dyDescent="0.2">
      <c r="A57" s="14" t="s">
        <v>151</v>
      </c>
      <c r="B57" s="159">
        <v>0</v>
      </c>
      <c r="C57" s="297"/>
      <c r="D57" s="297"/>
      <c r="E57" s="297"/>
      <c r="F57" s="297"/>
      <c r="G57" s="297"/>
      <c r="H57" s="182"/>
      <c r="I57" s="327" t="s">
        <v>184</v>
      </c>
      <c r="J57" s="98"/>
      <c r="K57" s="50"/>
      <c r="L57" s="321">
        <v>0.8</v>
      </c>
    </row>
    <row r="58" spans="1:14" x14ac:dyDescent="0.2">
      <c r="A58" s="14" t="s">
        <v>52</v>
      </c>
      <c r="B58" s="159">
        <v>0</v>
      </c>
      <c r="C58" s="297"/>
      <c r="D58" s="297"/>
      <c r="E58" s="297"/>
      <c r="F58" s="297"/>
      <c r="G58" s="297"/>
      <c r="H58" s="182"/>
      <c r="I58" s="324"/>
      <c r="J58" s="50"/>
      <c r="K58" s="50"/>
      <c r="L58" s="214"/>
      <c r="M58" s="110"/>
      <c r="N58" s="50"/>
    </row>
    <row r="59" spans="1:14" x14ac:dyDescent="0.2">
      <c r="A59" s="7" t="s">
        <v>2</v>
      </c>
      <c r="B59" s="160">
        <f>SUM(B60:B61)</f>
        <v>0</v>
      </c>
      <c r="C59" s="301"/>
      <c r="D59" s="301"/>
      <c r="E59" s="301"/>
      <c r="F59" s="301"/>
      <c r="G59" s="301"/>
      <c r="H59" s="182"/>
      <c r="I59" s="213" t="s">
        <v>138</v>
      </c>
      <c r="J59" s="98"/>
      <c r="K59" s="98"/>
      <c r="L59" s="214"/>
      <c r="N59" s="50"/>
    </row>
    <row r="60" spans="1:14" x14ac:dyDescent="0.2">
      <c r="A60" s="14" t="s">
        <v>38</v>
      </c>
      <c r="B60" s="159">
        <v>0</v>
      </c>
      <c r="C60" s="297"/>
      <c r="D60" s="297"/>
      <c r="E60" s="297"/>
      <c r="F60" s="297"/>
      <c r="G60" s="297"/>
      <c r="H60" s="182"/>
      <c r="I60" s="216" t="s">
        <v>144</v>
      </c>
      <c r="J60" s="97"/>
      <c r="K60" s="97"/>
      <c r="L60" s="332" t="s">
        <v>122</v>
      </c>
      <c r="N60" s="50"/>
    </row>
    <row r="61" spans="1:14" x14ac:dyDescent="0.2">
      <c r="A61" s="14" t="s">
        <v>3</v>
      </c>
      <c r="B61" s="159">
        <v>0</v>
      </c>
      <c r="C61" s="297"/>
      <c r="D61" s="297"/>
      <c r="E61" s="297"/>
      <c r="F61" s="297"/>
      <c r="G61" s="297"/>
      <c r="H61" s="182"/>
      <c r="I61" s="215"/>
      <c r="J61" s="98"/>
      <c r="K61" s="98"/>
      <c r="L61" s="214"/>
      <c r="N61" s="50"/>
    </row>
    <row r="62" spans="1:14" ht="21.75" customHeight="1" thickBot="1" x14ac:dyDescent="0.25">
      <c r="A62" s="7" t="s">
        <v>153</v>
      </c>
      <c r="B62" s="159">
        <v>0</v>
      </c>
      <c r="C62" s="297"/>
      <c r="D62" s="297"/>
      <c r="E62" s="297"/>
      <c r="F62" s="297"/>
      <c r="G62" s="297"/>
      <c r="H62" s="182"/>
      <c r="I62" s="326" t="s">
        <v>148</v>
      </c>
      <c r="J62" s="136"/>
      <c r="K62" s="136"/>
      <c r="L62" s="333" t="s">
        <v>133</v>
      </c>
      <c r="N62" s="50"/>
    </row>
    <row r="63" spans="1:14" ht="21.75" customHeight="1" thickBot="1" x14ac:dyDescent="0.25">
      <c r="A63" s="131" t="s">
        <v>127</v>
      </c>
      <c r="B63" s="191">
        <f>B45+B46+B47+B59</f>
        <v>0</v>
      </c>
      <c r="C63" s="182"/>
      <c r="D63" s="182"/>
      <c r="E63" s="182"/>
      <c r="F63" s="182"/>
      <c r="G63" s="182"/>
      <c r="H63" s="182"/>
      <c r="I63" s="4"/>
      <c r="J63" s="4"/>
      <c r="K63" s="4"/>
      <c r="N63" s="50"/>
    </row>
    <row r="64" spans="1:14" ht="21.75" customHeight="1" x14ac:dyDescent="0.2">
      <c r="A64" s="319" t="e">
        <f>IF(I30&gt;L57,"le taux d'aide est supérieur au taux plafond que l'OFB peut apporter, il convient de dimuinuer votre demande d'aide.","")</f>
        <v>#DIV/0!</v>
      </c>
      <c r="B64" s="157"/>
      <c r="C64" s="158"/>
      <c r="D64" s="158"/>
      <c r="E64" s="158"/>
      <c r="F64" s="158"/>
      <c r="G64" s="158"/>
      <c r="H64" s="182"/>
      <c r="I64" s="4"/>
      <c r="J64" s="4"/>
      <c r="K64" s="4"/>
      <c r="N64" s="50"/>
    </row>
    <row r="65" spans="1:14" ht="21.75" customHeight="1" x14ac:dyDescent="0.25">
      <c r="A65" s="44" t="s">
        <v>84</v>
      </c>
      <c r="C65"/>
      <c r="D65"/>
      <c r="E65"/>
      <c r="F65"/>
      <c r="G65"/>
      <c r="H65" s="182"/>
      <c r="I65" s="4"/>
      <c r="J65" s="4"/>
      <c r="K65" s="4"/>
      <c r="N65" s="50"/>
    </row>
    <row r="66" spans="1:14" ht="18.75" x14ac:dyDescent="0.25">
      <c r="A66" s="44"/>
      <c r="C66"/>
      <c r="D66"/>
      <c r="E66"/>
      <c r="F66"/>
      <c r="G66"/>
      <c r="H66" s="158"/>
      <c r="I66" s="4"/>
      <c r="J66" s="4"/>
      <c r="K66" s="4"/>
      <c r="N66" s="50"/>
    </row>
    <row r="67" spans="1:14" s="91" customFormat="1" ht="36.75" customHeight="1" thickBot="1" x14ac:dyDescent="0.35">
      <c r="A67" s="22" t="s">
        <v>85</v>
      </c>
      <c r="B67"/>
      <c r="C67"/>
      <c r="D67"/>
      <c r="E67"/>
      <c r="F67"/>
      <c r="G67"/>
      <c r="H67" s="4"/>
      <c r="I67" s="4"/>
      <c r="J67" s="4"/>
      <c r="K67" s="4"/>
      <c r="L67" s="4"/>
    </row>
    <row r="68" spans="1:14" s="2" customFormat="1" ht="72.75" thickBot="1" x14ac:dyDescent="0.3">
      <c r="A68" s="89" t="s">
        <v>30</v>
      </c>
      <c r="B68" s="90" t="s">
        <v>147</v>
      </c>
      <c r="C68" s="90" t="s">
        <v>87</v>
      </c>
      <c r="D68" s="90" t="s">
        <v>158</v>
      </c>
      <c r="E68" s="90" t="s">
        <v>41</v>
      </c>
      <c r="F68" s="149" t="s">
        <v>131</v>
      </c>
      <c r="G68" s="149" t="s">
        <v>143</v>
      </c>
      <c r="H68" s="4"/>
      <c r="I68" s="5"/>
      <c r="J68" s="5"/>
      <c r="K68" s="5"/>
      <c r="L68" s="5"/>
    </row>
    <row r="69" spans="1:14" customFormat="1" ht="15" x14ac:dyDescent="0.25">
      <c r="A69" s="47" t="s">
        <v>88</v>
      </c>
      <c r="B69" s="51"/>
      <c r="C69" s="51"/>
      <c r="D69" s="51"/>
      <c r="E69" s="51"/>
      <c r="F69" s="52"/>
      <c r="G69" s="2"/>
      <c r="I69" s="1"/>
      <c r="J69" s="1"/>
      <c r="K69" s="1"/>
      <c r="L69" s="91"/>
    </row>
    <row r="70" spans="1:14" customFormat="1" ht="15" x14ac:dyDescent="0.25">
      <c r="A70" s="142"/>
      <c r="B70" s="143"/>
      <c r="C70" s="143"/>
      <c r="D70" s="144"/>
      <c r="E70" s="117">
        <f>((B70/12)*C70)*D70</f>
        <v>0</v>
      </c>
      <c r="F70" s="150">
        <f>IF($L$45="non",0,MIN((B70/12*C70*D70),(80000/12*C70*D70)))</f>
        <v>0</v>
      </c>
      <c r="G70" s="151" t="str">
        <f>IF(B70&gt;80000,"oui","")</f>
        <v/>
      </c>
      <c r="H70" s="5"/>
      <c r="I70" s="1"/>
      <c r="J70" s="1"/>
      <c r="K70" s="1"/>
      <c r="L70" s="2"/>
    </row>
    <row r="71" spans="1:14" customFormat="1" ht="15" x14ac:dyDescent="0.25">
      <c r="A71" s="142"/>
      <c r="B71" s="143"/>
      <c r="C71" s="145"/>
      <c r="D71" s="144"/>
      <c r="E71" s="117">
        <f>((B71/12)*C71)*D71</f>
        <v>0</v>
      </c>
      <c r="F71" s="150">
        <f t="shared" ref="F71:F79" si="0">IF($L$45="non",0,MIN((B71/12*C71*D71),(80000/12*C71*D71)))</f>
        <v>0</v>
      </c>
      <c r="G71" s="151" t="str">
        <f t="shared" ref="G71:G80" si="1">IF(B71&gt;80000,"oui","")</f>
        <v/>
      </c>
      <c r="I71" s="1"/>
      <c r="J71" s="1"/>
      <c r="K71" s="1"/>
    </row>
    <row r="72" spans="1:14" customFormat="1" ht="15" outlineLevel="1" x14ac:dyDescent="0.25">
      <c r="A72" s="142"/>
      <c r="B72" s="143"/>
      <c r="C72" s="143"/>
      <c r="D72" s="144"/>
      <c r="E72" s="117">
        <f t="shared" ref="E72:E79" si="2">((B72/12)*C72)*D72</f>
        <v>0</v>
      </c>
      <c r="F72" s="150">
        <f t="shared" si="0"/>
        <v>0</v>
      </c>
      <c r="G72" s="151" t="str">
        <f t="shared" si="1"/>
        <v/>
      </c>
      <c r="H72" s="4"/>
      <c r="I72" s="5"/>
      <c r="J72" s="5"/>
      <c r="K72" s="5"/>
    </row>
    <row r="73" spans="1:14" customFormat="1" ht="15" outlineLevel="1" x14ac:dyDescent="0.25">
      <c r="A73" s="142"/>
      <c r="B73" s="143"/>
      <c r="C73" s="143"/>
      <c r="D73" s="144"/>
      <c r="E73" s="117">
        <f t="shared" si="2"/>
        <v>0</v>
      </c>
      <c r="F73" s="150">
        <f t="shared" si="0"/>
        <v>0</v>
      </c>
      <c r="G73" s="151" t="str">
        <f t="shared" si="1"/>
        <v/>
      </c>
      <c r="H73" s="4"/>
      <c r="I73" s="1"/>
      <c r="J73" s="1"/>
      <c r="K73" s="1"/>
    </row>
    <row r="74" spans="1:14" customFormat="1" ht="15" outlineLevel="1" x14ac:dyDescent="0.25">
      <c r="A74" s="142"/>
      <c r="B74" s="143"/>
      <c r="C74" s="143"/>
      <c r="D74" s="144"/>
      <c r="E74" s="117">
        <f t="shared" si="2"/>
        <v>0</v>
      </c>
      <c r="F74" s="150">
        <f t="shared" si="0"/>
        <v>0</v>
      </c>
      <c r="G74" s="151" t="str">
        <f t="shared" si="1"/>
        <v/>
      </c>
      <c r="H74" s="4"/>
      <c r="I74" s="5"/>
      <c r="J74" s="5"/>
      <c r="K74" s="5"/>
    </row>
    <row r="75" spans="1:14" customFormat="1" ht="15" outlineLevel="1" x14ac:dyDescent="0.25">
      <c r="A75" s="142"/>
      <c r="B75" s="143"/>
      <c r="C75" s="143"/>
      <c r="D75" s="144"/>
      <c r="E75" s="117">
        <f t="shared" si="2"/>
        <v>0</v>
      </c>
      <c r="F75" s="150">
        <f t="shared" si="0"/>
        <v>0</v>
      </c>
      <c r="G75" s="151" t="str">
        <f t="shared" si="1"/>
        <v/>
      </c>
      <c r="H75" s="4"/>
      <c r="I75" s="5"/>
      <c r="J75" s="5"/>
      <c r="K75" s="5"/>
    </row>
    <row r="76" spans="1:14" customFormat="1" ht="15" outlineLevel="1" x14ac:dyDescent="0.25">
      <c r="A76" s="142"/>
      <c r="B76" s="143"/>
      <c r="C76" s="143"/>
      <c r="D76" s="144"/>
      <c r="E76" s="117">
        <f t="shared" si="2"/>
        <v>0</v>
      </c>
      <c r="F76" s="150">
        <f t="shared" si="0"/>
        <v>0</v>
      </c>
      <c r="G76" s="151" t="str">
        <f t="shared" si="1"/>
        <v/>
      </c>
      <c r="H76" s="4"/>
      <c r="I76" s="5"/>
      <c r="J76" s="5"/>
      <c r="K76" s="5"/>
    </row>
    <row r="77" spans="1:14" customFormat="1" ht="15" outlineLevel="1" x14ac:dyDescent="0.25">
      <c r="A77" s="142"/>
      <c r="B77" s="143"/>
      <c r="C77" s="143"/>
      <c r="D77" s="144"/>
      <c r="E77" s="117">
        <f t="shared" si="2"/>
        <v>0</v>
      </c>
      <c r="F77" s="150">
        <f t="shared" si="0"/>
        <v>0</v>
      </c>
      <c r="G77" s="151" t="str">
        <f t="shared" si="1"/>
        <v/>
      </c>
      <c r="H77" s="4"/>
      <c r="I77" s="5"/>
      <c r="J77" s="5"/>
      <c r="K77" s="5"/>
    </row>
    <row r="78" spans="1:14" customFormat="1" ht="15" outlineLevel="1" x14ac:dyDescent="0.25">
      <c r="A78" s="142"/>
      <c r="B78" s="143"/>
      <c r="C78" s="143"/>
      <c r="D78" s="144"/>
      <c r="E78" s="117">
        <f t="shared" si="2"/>
        <v>0</v>
      </c>
      <c r="F78" s="150">
        <f t="shared" si="0"/>
        <v>0</v>
      </c>
      <c r="G78" s="151" t="str">
        <f t="shared" si="1"/>
        <v/>
      </c>
      <c r="H78" s="4"/>
      <c r="I78" s="5"/>
      <c r="J78" s="5"/>
      <c r="K78" s="5"/>
    </row>
    <row r="79" spans="1:14" s="3" customFormat="1" ht="16.5" customHeight="1" x14ac:dyDescent="0.25">
      <c r="A79" s="142"/>
      <c r="B79" s="143"/>
      <c r="C79" s="143"/>
      <c r="D79" s="144"/>
      <c r="E79" s="117">
        <f t="shared" si="2"/>
        <v>0</v>
      </c>
      <c r="F79" s="150">
        <f t="shared" si="0"/>
        <v>0</v>
      </c>
      <c r="G79" s="151" t="str">
        <f t="shared" si="1"/>
        <v/>
      </c>
      <c r="H79" s="4"/>
      <c r="I79" s="5"/>
      <c r="J79" s="5"/>
      <c r="K79" s="5"/>
      <c r="L79"/>
    </row>
    <row r="80" spans="1:14" ht="15.75" thickBot="1" x14ac:dyDescent="0.3">
      <c r="A80" s="53" t="s">
        <v>17</v>
      </c>
      <c r="B80" s="54"/>
      <c r="C80" s="54"/>
      <c r="D80" s="55"/>
      <c r="E80" s="118">
        <f>SUM(E70:E79)</f>
        <v>0</v>
      </c>
      <c r="F80" s="152">
        <f>SUM(F70:F74)</f>
        <v>0</v>
      </c>
      <c r="G80" s="116" t="str">
        <f t="shared" si="1"/>
        <v/>
      </c>
      <c r="L80"/>
    </row>
    <row r="81" spans="1:12" customFormat="1" ht="15.75" thickBot="1" x14ac:dyDescent="0.3">
      <c r="A81" s="83"/>
      <c r="B81" s="84"/>
      <c r="C81" s="84"/>
      <c r="D81" s="85"/>
      <c r="E81" s="84"/>
      <c r="F81" s="86"/>
      <c r="H81" s="4"/>
      <c r="I81" s="5"/>
      <c r="J81" s="5"/>
      <c r="K81" s="5"/>
      <c r="L81" s="3"/>
    </row>
    <row r="82" spans="1:12" ht="45.75" thickBot="1" x14ac:dyDescent="0.3">
      <c r="A82" s="192" t="s">
        <v>119</v>
      </c>
      <c r="B82" s="298"/>
      <c r="C82" s="299"/>
      <c r="D82" s="299"/>
      <c r="E82" s="299"/>
      <c r="F82" s="299"/>
      <c r="G82" s="300"/>
    </row>
    <row r="83" spans="1:12" customFormat="1" ht="15" x14ac:dyDescent="0.25">
      <c r="A83" s="87"/>
      <c r="B83" s="87"/>
      <c r="C83" s="87"/>
      <c r="D83" s="87"/>
      <c r="E83" s="87"/>
      <c r="F83" s="87"/>
      <c r="G83" s="4"/>
      <c r="H83" s="4"/>
      <c r="I83" s="5"/>
      <c r="J83" s="5"/>
      <c r="K83" s="5"/>
    </row>
    <row r="84" spans="1:12" customFormat="1" ht="62.25" customHeight="1" thickBot="1" x14ac:dyDescent="0.35">
      <c r="A84" s="22" t="s">
        <v>89</v>
      </c>
      <c r="H84" s="4"/>
      <c r="I84" s="5"/>
      <c r="J84" s="5"/>
      <c r="K84" s="5"/>
      <c r="L84" s="4"/>
    </row>
    <row r="85" spans="1:12" s="2" customFormat="1" ht="72" x14ac:dyDescent="0.25">
      <c r="A85" s="146" t="s">
        <v>30</v>
      </c>
      <c r="B85" s="147" t="s">
        <v>147</v>
      </c>
      <c r="C85" s="147" t="s">
        <v>87</v>
      </c>
      <c r="D85" s="147" t="s">
        <v>86</v>
      </c>
      <c r="E85" s="147" t="s">
        <v>41</v>
      </c>
      <c r="F85" s="148" t="s">
        <v>131</v>
      </c>
      <c r="G85"/>
      <c r="H85" s="4"/>
      <c r="I85" s="5"/>
      <c r="J85" s="5"/>
      <c r="K85" s="5"/>
      <c r="L85"/>
    </row>
    <row r="86" spans="1:12" customFormat="1" ht="15" x14ac:dyDescent="0.25">
      <c r="A86" s="47" t="s">
        <v>88</v>
      </c>
      <c r="B86" s="51"/>
      <c r="C86" s="51"/>
      <c r="D86" s="51"/>
      <c r="E86" s="51"/>
      <c r="F86" s="52"/>
      <c r="G86" s="2"/>
      <c r="I86" s="183"/>
      <c r="J86" s="183"/>
      <c r="K86" s="183"/>
    </row>
    <row r="87" spans="1:12" customFormat="1" ht="15" x14ac:dyDescent="0.25">
      <c r="A87" s="142"/>
      <c r="B87" s="143"/>
      <c r="C87" s="143"/>
      <c r="D87" s="144"/>
      <c r="E87" s="117">
        <f>((B87/12)*C87)*D87</f>
        <v>0</v>
      </c>
      <c r="F87" s="150">
        <f>MIN((B87/12*C87*D87),(80000/12*C87*D87))</f>
        <v>0</v>
      </c>
      <c r="G87" s="151" t="str">
        <f>IF(B87&gt;80000,"oui","")</f>
        <v/>
      </c>
      <c r="H87" s="5"/>
      <c r="I87" s="5"/>
      <c r="J87" s="5"/>
      <c r="K87" s="5"/>
      <c r="L87" s="2"/>
    </row>
    <row r="88" spans="1:12" customFormat="1" ht="15" x14ac:dyDescent="0.25">
      <c r="A88" s="142"/>
      <c r="B88" s="143"/>
      <c r="C88" s="145"/>
      <c r="D88" s="144"/>
      <c r="E88" s="117">
        <f>((B88/12)*C88)*D88</f>
        <v>0</v>
      </c>
      <c r="F88" s="150">
        <f t="shared" ref="F88:F96" si="3">MIN((B88/12*C88*D88),(80000/12*C88*D88))</f>
        <v>0</v>
      </c>
      <c r="G88" s="151" t="str">
        <f t="shared" ref="G88:G97" si="4">IF(B88&gt;80000,"oui","")</f>
        <v/>
      </c>
      <c r="I88" s="1"/>
      <c r="J88" s="1"/>
      <c r="K88" s="1"/>
    </row>
    <row r="89" spans="1:12" customFormat="1" ht="15" outlineLevel="1" x14ac:dyDescent="0.25">
      <c r="A89" s="142"/>
      <c r="B89" s="143"/>
      <c r="C89" s="143"/>
      <c r="D89" s="144"/>
      <c r="E89" s="117">
        <f t="shared" ref="E89:E96" si="5">((B89/12)*C89)*D89</f>
        <v>0</v>
      </c>
      <c r="F89" s="150">
        <f t="shared" si="3"/>
        <v>0</v>
      </c>
      <c r="G89" s="151" t="str">
        <f t="shared" si="4"/>
        <v/>
      </c>
      <c r="H89" s="4"/>
      <c r="I89" s="5"/>
      <c r="J89" s="5"/>
      <c r="K89" s="5"/>
    </row>
    <row r="90" spans="1:12" customFormat="1" ht="15" outlineLevel="1" x14ac:dyDescent="0.25">
      <c r="A90" s="142"/>
      <c r="B90" s="143"/>
      <c r="C90" s="143"/>
      <c r="D90" s="144"/>
      <c r="E90" s="117">
        <f t="shared" si="5"/>
        <v>0</v>
      </c>
      <c r="F90" s="150">
        <f t="shared" si="3"/>
        <v>0</v>
      </c>
      <c r="G90" s="151" t="str">
        <f t="shared" si="4"/>
        <v/>
      </c>
      <c r="H90" s="4"/>
      <c r="I90" s="1"/>
      <c r="J90" s="1"/>
      <c r="K90" s="1"/>
    </row>
    <row r="91" spans="1:12" customFormat="1" ht="15" outlineLevel="1" x14ac:dyDescent="0.25">
      <c r="A91" s="142"/>
      <c r="B91" s="143"/>
      <c r="C91" s="143"/>
      <c r="D91" s="144"/>
      <c r="E91" s="117">
        <f t="shared" si="5"/>
        <v>0</v>
      </c>
      <c r="F91" s="150">
        <f t="shared" si="3"/>
        <v>0</v>
      </c>
      <c r="G91" s="151" t="str">
        <f t="shared" si="4"/>
        <v/>
      </c>
      <c r="H91" s="4"/>
      <c r="I91" s="5"/>
      <c r="J91" s="5"/>
      <c r="K91" s="5"/>
    </row>
    <row r="92" spans="1:12" customFormat="1" ht="15" outlineLevel="1" x14ac:dyDescent="0.25">
      <c r="A92" s="142"/>
      <c r="B92" s="143"/>
      <c r="C92" s="143"/>
      <c r="D92" s="144"/>
      <c r="E92" s="117">
        <f t="shared" si="5"/>
        <v>0</v>
      </c>
      <c r="F92" s="150">
        <f t="shared" si="3"/>
        <v>0</v>
      </c>
      <c r="G92" s="151" t="str">
        <f t="shared" si="4"/>
        <v/>
      </c>
      <c r="H92" s="4"/>
      <c r="I92" s="5"/>
      <c r="J92" s="5"/>
      <c r="K92" s="5"/>
    </row>
    <row r="93" spans="1:12" customFormat="1" ht="15" outlineLevel="1" x14ac:dyDescent="0.25">
      <c r="A93" s="142"/>
      <c r="B93" s="143"/>
      <c r="C93" s="143"/>
      <c r="D93" s="144"/>
      <c r="E93" s="117">
        <f t="shared" si="5"/>
        <v>0</v>
      </c>
      <c r="F93" s="150">
        <f t="shared" si="3"/>
        <v>0</v>
      </c>
      <c r="G93" s="151" t="str">
        <f t="shared" si="4"/>
        <v/>
      </c>
      <c r="H93" s="4"/>
      <c r="I93" s="5"/>
      <c r="J93" s="5"/>
      <c r="K93" s="5"/>
    </row>
    <row r="94" spans="1:12" customFormat="1" ht="15" outlineLevel="1" x14ac:dyDescent="0.25">
      <c r="A94" s="142"/>
      <c r="B94" s="143"/>
      <c r="C94" s="143"/>
      <c r="D94" s="144"/>
      <c r="E94" s="117">
        <f t="shared" si="5"/>
        <v>0</v>
      </c>
      <c r="F94" s="150">
        <f t="shared" si="3"/>
        <v>0</v>
      </c>
      <c r="G94" s="151" t="str">
        <f t="shared" si="4"/>
        <v/>
      </c>
      <c r="H94" s="4"/>
      <c r="I94" s="5"/>
      <c r="J94" s="5"/>
      <c r="K94" s="5"/>
    </row>
    <row r="95" spans="1:12" customFormat="1" ht="15" outlineLevel="1" x14ac:dyDescent="0.25">
      <c r="A95" s="142"/>
      <c r="B95" s="143"/>
      <c r="C95" s="143"/>
      <c r="D95" s="144"/>
      <c r="E95" s="117">
        <f t="shared" si="5"/>
        <v>0</v>
      </c>
      <c r="F95" s="150">
        <f t="shared" si="3"/>
        <v>0</v>
      </c>
      <c r="G95" s="151" t="str">
        <f t="shared" si="4"/>
        <v/>
      </c>
      <c r="H95" s="4"/>
      <c r="I95" s="5"/>
      <c r="J95" s="5"/>
      <c r="K95" s="5"/>
    </row>
    <row r="96" spans="1:12" s="3" customFormat="1" ht="15" x14ac:dyDescent="0.25">
      <c r="A96" s="142"/>
      <c r="B96" s="143"/>
      <c r="C96" s="143"/>
      <c r="D96" s="144"/>
      <c r="E96" s="117">
        <f t="shared" si="5"/>
        <v>0</v>
      </c>
      <c r="F96" s="150">
        <f t="shared" si="3"/>
        <v>0</v>
      </c>
      <c r="G96" s="151" t="str">
        <f t="shared" si="4"/>
        <v/>
      </c>
      <c r="H96" s="4"/>
      <c r="I96" s="5"/>
      <c r="J96" s="5"/>
      <c r="K96" s="5"/>
      <c r="L96"/>
    </row>
    <row r="97" spans="1:12" ht="15.75" thickBot="1" x14ac:dyDescent="0.3">
      <c r="A97" s="111" t="s">
        <v>17</v>
      </c>
      <c r="B97" s="112"/>
      <c r="C97" s="112"/>
      <c r="D97" s="113"/>
      <c r="E97" s="118">
        <f>SUM(E87:E96)</f>
        <v>0</v>
      </c>
      <c r="F97" s="152">
        <f>SUM(F87:F91)</f>
        <v>0</v>
      </c>
      <c r="G97" s="116" t="str">
        <f t="shared" si="4"/>
        <v/>
      </c>
      <c r="L97"/>
    </row>
    <row r="98" spans="1:12" ht="15.75" thickBot="1" x14ac:dyDescent="0.3">
      <c r="L98" s="3"/>
    </row>
    <row r="99" spans="1:12" ht="45.75" thickBot="1" x14ac:dyDescent="0.3">
      <c r="A99" s="192" t="s">
        <v>120</v>
      </c>
      <c r="B99" s="298"/>
      <c r="C99" s="299"/>
      <c r="D99" s="299"/>
      <c r="E99" s="299"/>
      <c r="F99" s="299"/>
      <c r="G99" s="300"/>
    </row>
    <row r="100" spans="1:12" customFormat="1" ht="15" x14ac:dyDescent="0.25">
      <c r="A100" s="87"/>
      <c r="B100" s="87"/>
      <c r="C100" s="87"/>
      <c r="D100" s="87"/>
      <c r="E100" s="87"/>
      <c r="F100" s="87"/>
      <c r="G100" s="4"/>
      <c r="H100" s="4"/>
      <c r="I100" s="5"/>
      <c r="J100" s="5"/>
      <c r="K100" s="5"/>
      <c r="L100" s="4"/>
    </row>
    <row r="101" spans="1:12" customFormat="1" ht="48" customHeight="1" x14ac:dyDescent="0.3">
      <c r="A101" s="22" t="s">
        <v>90</v>
      </c>
      <c r="H101" s="4"/>
      <c r="I101" s="5"/>
      <c r="J101" s="5"/>
      <c r="K101" s="5"/>
      <c r="L101" s="4"/>
    </row>
    <row r="102" spans="1:12" customFormat="1" ht="19.5" thickBot="1" x14ac:dyDescent="0.35">
      <c r="A102" s="22"/>
      <c r="H102" s="4"/>
      <c r="I102" s="5"/>
      <c r="J102" s="5"/>
      <c r="K102" s="5"/>
    </row>
    <row r="103" spans="1:12" customFormat="1" ht="90" x14ac:dyDescent="0.25">
      <c r="A103" s="48" t="s">
        <v>31</v>
      </c>
      <c r="B103" s="49" t="s">
        <v>32</v>
      </c>
      <c r="C103" s="49" t="s">
        <v>91</v>
      </c>
      <c r="D103" s="49" t="s">
        <v>99</v>
      </c>
      <c r="E103" s="49" t="s">
        <v>33</v>
      </c>
      <c r="I103" s="183"/>
      <c r="J103" s="183"/>
      <c r="K103" s="183"/>
    </row>
    <row r="104" spans="1:12" customFormat="1" ht="15" outlineLevel="2" x14ac:dyDescent="0.25">
      <c r="A104" s="153"/>
      <c r="B104" s="154"/>
      <c r="C104" s="154"/>
      <c r="D104" s="154"/>
      <c r="E104" s="88" t="str">
        <f t="shared" ref="E104:E108" si="6">IF(B104&lt;&gt;"",MIN(B104/(C104*12)*D104,B104),"")</f>
        <v/>
      </c>
      <c r="I104" s="5"/>
      <c r="J104" s="5"/>
      <c r="K104" s="5"/>
    </row>
    <row r="105" spans="1:12" customFormat="1" ht="15" outlineLevel="2" x14ac:dyDescent="0.25">
      <c r="A105" s="153"/>
      <c r="B105" s="154"/>
      <c r="C105" s="154"/>
      <c r="D105" s="154"/>
      <c r="E105" s="88" t="str">
        <f t="shared" si="6"/>
        <v/>
      </c>
      <c r="I105" s="5"/>
      <c r="J105" s="5"/>
      <c r="K105" s="5"/>
    </row>
    <row r="106" spans="1:12" customFormat="1" ht="15" outlineLevel="2" x14ac:dyDescent="0.25">
      <c r="A106" s="153"/>
      <c r="B106" s="154"/>
      <c r="C106" s="154"/>
      <c r="D106" s="154"/>
      <c r="E106" s="88" t="str">
        <f t="shared" si="6"/>
        <v/>
      </c>
      <c r="H106" s="4"/>
      <c r="I106" s="5"/>
      <c r="J106" s="5"/>
      <c r="K106" s="5"/>
    </row>
    <row r="107" spans="1:12" customFormat="1" ht="15" outlineLevel="2" x14ac:dyDescent="0.25">
      <c r="A107" s="153"/>
      <c r="B107" s="154"/>
      <c r="C107" s="154"/>
      <c r="D107" s="154"/>
      <c r="E107" s="88" t="str">
        <f t="shared" si="6"/>
        <v/>
      </c>
      <c r="H107" s="4"/>
      <c r="I107" s="5"/>
      <c r="J107" s="5"/>
      <c r="K107" s="5"/>
    </row>
    <row r="108" spans="1:12" customFormat="1" ht="15" x14ac:dyDescent="0.25">
      <c r="A108" s="153"/>
      <c r="B108" s="154"/>
      <c r="C108" s="154"/>
      <c r="D108" s="154"/>
      <c r="E108" s="88" t="str">
        <f t="shared" si="6"/>
        <v/>
      </c>
      <c r="H108" s="4"/>
      <c r="I108" s="5"/>
      <c r="J108" s="5"/>
      <c r="K108" s="5"/>
    </row>
    <row r="109" spans="1:12" ht="15.75" thickBot="1" x14ac:dyDescent="0.3">
      <c r="A109" s="45" t="s">
        <v>17</v>
      </c>
      <c r="B109" s="46">
        <f t="shared" ref="B109:D109" si="7">SUM(B104:B108)</f>
        <v>0</v>
      </c>
      <c r="C109" s="46">
        <f t="shared" si="7"/>
        <v>0</v>
      </c>
      <c r="D109" s="46">
        <f t="shared" si="7"/>
        <v>0</v>
      </c>
      <c r="E109" s="56">
        <f>SUM(E104:E108)</f>
        <v>0</v>
      </c>
      <c r="F109"/>
      <c r="G109"/>
      <c r="L109"/>
    </row>
    <row r="110" spans="1:12" customFormat="1" ht="15.75" outlineLevel="3" thickBot="1" x14ac:dyDescent="0.3">
      <c r="A110" s="4"/>
      <c r="B110" s="4"/>
      <c r="C110" s="4"/>
      <c r="D110" s="4"/>
      <c r="E110" s="4"/>
      <c r="F110" s="4"/>
      <c r="G110" s="4"/>
      <c r="H110" s="4"/>
      <c r="I110" s="5"/>
      <c r="J110" s="5"/>
      <c r="K110" s="5"/>
    </row>
    <row r="111" spans="1:12" ht="45.75" thickBot="1" x14ac:dyDescent="0.3">
      <c r="A111" s="192" t="s">
        <v>132</v>
      </c>
      <c r="B111" s="298"/>
      <c r="C111" s="299"/>
      <c r="D111" s="299"/>
      <c r="E111" s="299"/>
      <c r="F111" s="299"/>
      <c r="G111" s="300"/>
    </row>
    <row r="112" spans="1:12" ht="15" x14ac:dyDescent="0.25">
      <c r="L112"/>
    </row>
    <row r="113" spans="1:12" customFormat="1" ht="52.5" customHeight="1" x14ac:dyDescent="0.25">
      <c r="A113" s="4"/>
      <c r="B113" s="4"/>
      <c r="C113" s="4"/>
      <c r="D113" s="4"/>
      <c r="E113" s="4"/>
      <c r="F113" s="4"/>
      <c r="G113" s="4"/>
      <c r="H113" s="4"/>
      <c r="I113" s="5"/>
      <c r="J113" s="5"/>
      <c r="K113" s="5"/>
      <c r="L113" s="4"/>
    </row>
    <row r="115" spans="1:12" ht="15" x14ac:dyDescent="0.25">
      <c r="I115" s="183"/>
      <c r="J115" s="183"/>
      <c r="K115" s="183"/>
      <c r="L115"/>
    </row>
  </sheetData>
  <mergeCells count="60">
    <mergeCell ref="A5:A6"/>
    <mergeCell ref="C9:G9"/>
    <mergeCell ref="C11:G11"/>
    <mergeCell ref="J11:L11"/>
    <mergeCell ref="C12:G12"/>
    <mergeCell ref="J12:L12"/>
    <mergeCell ref="C13:G13"/>
    <mergeCell ref="J13:L13"/>
    <mergeCell ref="C14:G14"/>
    <mergeCell ref="J14:L14"/>
    <mergeCell ref="C15:G15"/>
    <mergeCell ref="J15:L15"/>
    <mergeCell ref="C16:G16"/>
    <mergeCell ref="J16:L16"/>
    <mergeCell ref="C17:G17"/>
    <mergeCell ref="J17:L17"/>
    <mergeCell ref="C18:G18"/>
    <mergeCell ref="J18:L18"/>
    <mergeCell ref="C19:G19"/>
    <mergeCell ref="J19:L19"/>
    <mergeCell ref="C21:G21"/>
    <mergeCell ref="J21:L21"/>
    <mergeCell ref="C22:G22"/>
    <mergeCell ref="J22:L22"/>
    <mergeCell ref="J20:L20"/>
    <mergeCell ref="J23:L23"/>
    <mergeCell ref="J26:L26"/>
    <mergeCell ref="J28:L28"/>
    <mergeCell ref="C30:G30"/>
    <mergeCell ref="J30:L30"/>
    <mergeCell ref="I31:K31"/>
    <mergeCell ref="J32:L32"/>
    <mergeCell ref="C34:G34"/>
    <mergeCell ref="C35:G35"/>
    <mergeCell ref="C36:G36"/>
    <mergeCell ref="C57:G57"/>
    <mergeCell ref="C58:G58"/>
    <mergeCell ref="C59:G59"/>
    <mergeCell ref="C50:G50"/>
    <mergeCell ref="C51:G51"/>
    <mergeCell ref="C52:G52"/>
    <mergeCell ref="C53:G53"/>
    <mergeCell ref="C54:G54"/>
    <mergeCell ref="C55:G55"/>
    <mergeCell ref="C62:G62"/>
    <mergeCell ref="B82:G82"/>
    <mergeCell ref="B99:G99"/>
    <mergeCell ref="B111:G111"/>
    <mergeCell ref="C20:G20"/>
    <mergeCell ref="C60:G60"/>
    <mergeCell ref="C61:G61"/>
    <mergeCell ref="C49:G49"/>
    <mergeCell ref="C43:G43"/>
    <mergeCell ref="C23:G23"/>
    <mergeCell ref="C44:G44"/>
    <mergeCell ref="C45:G45"/>
    <mergeCell ref="C46:G46"/>
    <mergeCell ref="C47:G47"/>
    <mergeCell ref="C48:G48"/>
    <mergeCell ref="C56:G56"/>
  </mergeCells>
  <dataValidations count="1">
    <dataValidation type="list" allowBlank="1" showInputMessage="1" showErrorMessage="1" sqref="L53:L54 L45 L48:L49 L60 L62" xr:uid="{D2E21904-18AF-4F7B-9CFB-9D4BB4D5C998}">
      <formula1>"oui,non"</formula1>
    </dataValidation>
  </dataValidations>
  <pageMargins left="0.51181102362204722" right="0.51181102362204722" top="0.74803149606299213" bottom="0.74803149606299213" header="0.31496062992125984" footer="0.31496062992125984"/>
  <pageSetup paperSize="9" scale="65" fitToHeight="2" orientation="portrait" r:id="rId1"/>
  <headerFooter>
    <oddFooter>&amp;C&amp;A&amp;R&amp;P/&amp;N</oddFooter>
  </headerFooter>
  <rowBreaks count="1" manualBreakCount="1">
    <brk id="63"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8B365-10C7-492D-AA9C-42D651D016B0}">
  <sheetPr>
    <tabColor theme="4"/>
  </sheetPr>
  <dimension ref="A1:O115"/>
  <sheetViews>
    <sheetView zoomScale="70" zoomScaleNormal="70" zoomScaleSheetLayoutView="70" workbookViewId="0">
      <selection sqref="A1:D1"/>
    </sheetView>
  </sheetViews>
  <sheetFormatPr baseColWidth="10" defaultRowHeight="12.75" outlineLevelRow="3" x14ac:dyDescent="0.2"/>
  <cols>
    <col min="1" max="1" width="49" style="4" customWidth="1"/>
    <col min="2" max="2" width="13.42578125" style="4" customWidth="1"/>
    <col min="3" max="3" width="13.85546875" style="4" customWidth="1"/>
    <col min="4" max="7" width="13.42578125" style="4" customWidth="1"/>
    <col min="8" max="8" width="4" style="4" customWidth="1"/>
    <col min="9" max="9" width="17" style="5" customWidth="1"/>
    <col min="10" max="11" width="21" style="5" customWidth="1"/>
    <col min="12" max="12" width="21" style="4" customWidth="1"/>
    <col min="13" max="19" width="13.85546875" style="4" customWidth="1"/>
    <col min="20" max="16384" width="11.42578125" style="4"/>
  </cols>
  <sheetData>
    <row r="1" spans="1:12" ht="27" thickBot="1" x14ac:dyDescent="0.45">
      <c r="B1" s="82" t="s">
        <v>51</v>
      </c>
    </row>
    <row r="2" spans="1:12" ht="18.75" customHeight="1" thickBot="1" x14ac:dyDescent="0.25">
      <c r="A2" s="226" t="s">
        <v>160</v>
      </c>
      <c r="C2" s="36"/>
      <c r="D2" s="36"/>
      <c r="E2" s="36"/>
      <c r="F2" s="36"/>
      <c r="G2" s="36"/>
      <c r="I2" s="172"/>
      <c r="J2" s="172"/>
      <c r="K2" s="172"/>
    </row>
    <row r="3" spans="1:12" ht="18.75" customHeight="1" thickBot="1" x14ac:dyDescent="0.25">
      <c r="A3" s="225" t="s">
        <v>159</v>
      </c>
      <c r="C3" s="36"/>
      <c r="D3" s="36"/>
      <c r="E3" s="36"/>
      <c r="F3" s="36"/>
      <c r="G3" s="36"/>
      <c r="I3" s="172"/>
      <c r="J3" s="172"/>
      <c r="K3" s="172"/>
    </row>
    <row r="4" spans="1:12" ht="18.75" customHeight="1" x14ac:dyDescent="0.4">
      <c r="A4" s="318">
        <f>'0 - Lisez-moi'!B6</f>
        <v>0</v>
      </c>
      <c r="B4" s="37"/>
      <c r="C4" s="36"/>
      <c r="D4" s="36"/>
      <c r="E4" s="36"/>
      <c r="F4" s="36"/>
      <c r="G4" s="36"/>
      <c r="I4" s="222" t="s">
        <v>117</v>
      </c>
      <c r="J4" s="223"/>
      <c r="K4" s="223"/>
      <c r="L4" s="224"/>
    </row>
    <row r="5" spans="1:12" ht="18.75" customHeight="1" x14ac:dyDescent="0.2">
      <c r="A5" s="307" t="s">
        <v>69</v>
      </c>
      <c r="B5" s="228">
        <f>'0 - Lisez-moi'!B13</f>
        <v>0</v>
      </c>
      <c r="C5" s="229"/>
      <c r="D5" s="229"/>
      <c r="E5" s="229"/>
      <c r="F5" s="229"/>
      <c r="G5" s="229"/>
      <c r="I5" s="199">
        <f>B5</f>
        <v>0</v>
      </c>
      <c r="J5" s="50"/>
      <c r="K5" s="50"/>
      <c r="L5" s="195"/>
    </row>
    <row r="6" spans="1:12" ht="18.75" customHeight="1" x14ac:dyDescent="0.2">
      <c r="A6" s="307"/>
      <c r="B6" s="37" t="str">
        <f>'0 - Lisez-moi'!C13</f>
        <v>Statut jurdique [menu déroulant]</v>
      </c>
      <c r="C6" s="36"/>
      <c r="D6" s="36"/>
      <c r="E6" s="36"/>
      <c r="F6" s="36"/>
      <c r="G6" s="36"/>
      <c r="I6" s="199" t="str">
        <f>B6</f>
        <v>Statut jurdique [menu déroulant]</v>
      </c>
      <c r="J6" s="50"/>
      <c r="K6" s="50"/>
      <c r="L6" s="195"/>
    </row>
    <row r="7" spans="1:12" ht="18.75" x14ac:dyDescent="0.3">
      <c r="A7" s="22" t="s">
        <v>15</v>
      </c>
      <c r="I7" s="200" t="s">
        <v>118</v>
      </c>
      <c r="J7" s="50"/>
      <c r="K7" s="50"/>
      <c r="L7" s="195"/>
    </row>
    <row r="8" spans="1:12" ht="13.5" thickBot="1" x14ac:dyDescent="0.25">
      <c r="C8" s="5"/>
      <c r="D8" s="5"/>
      <c r="E8" s="5"/>
      <c r="F8" s="5"/>
      <c r="G8" s="5"/>
      <c r="H8" s="5"/>
      <c r="I8" s="199"/>
      <c r="J8" s="50"/>
      <c r="K8" s="50"/>
      <c r="L8" s="195"/>
    </row>
    <row r="9" spans="1:12" ht="15" x14ac:dyDescent="0.2">
      <c r="A9" s="122" t="s">
        <v>155</v>
      </c>
      <c r="B9" s="123"/>
      <c r="C9" s="308" t="s">
        <v>83</v>
      </c>
      <c r="D9" s="309"/>
      <c r="E9" s="309"/>
      <c r="F9" s="309"/>
      <c r="G9" s="310"/>
      <c r="H9" s="51"/>
      <c r="I9" s="230"/>
      <c r="J9" s="50"/>
      <c r="K9" s="50"/>
      <c r="L9" s="195"/>
    </row>
    <row r="10" spans="1:12" ht="21.75" customHeight="1" x14ac:dyDescent="0.2">
      <c r="A10" s="168" t="s">
        <v>156</v>
      </c>
      <c r="B10" s="169"/>
      <c r="C10" s="184"/>
      <c r="D10" s="184"/>
      <c r="E10" s="184"/>
      <c r="F10" s="184"/>
      <c r="G10" s="185"/>
      <c r="H10" s="173"/>
      <c r="I10" s="231"/>
      <c r="J10" s="50"/>
      <c r="K10" s="50"/>
      <c r="L10" s="195"/>
    </row>
    <row r="11" spans="1:12" ht="25.5" x14ac:dyDescent="0.2">
      <c r="A11" s="170" t="s">
        <v>171</v>
      </c>
      <c r="B11" s="120"/>
      <c r="C11" s="302"/>
      <c r="D11" s="302"/>
      <c r="E11" s="302"/>
      <c r="F11" s="302"/>
      <c r="G11" s="302"/>
      <c r="H11" s="174"/>
      <c r="I11" s="201">
        <f>B11</f>
        <v>0</v>
      </c>
      <c r="J11" s="287" t="s">
        <v>175</v>
      </c>
      <c r="K11" s="287"/>
      <c r="L11" s="288"/>
    </row>
    <row r="12" spans="1:12" x14ac:dyDescent="0.2">
      <c r="A12" s="170" t="s">
        <v>74</v>
      </c>
      <c r="B12" s="120"/>
      <c r="C12" s="302"/>
      <c r="D12" s="302"/>
      <c r="E12" s="302"/>
      <c r="F12" s="302"/>
      <c r="G12" s="302"/>
      <c r="H12" s="175"/>
      <c r="I12" s="202">
        <f>IF(B12="",0,MIN(B12,(B23+I36)*$L55))</f>
        <v>0</v>
      </c>
      <c r="J12" s="287" t="s">
        <v>175</v>
      </c>
      <c r="K12" s="287"/>
      <c r="L12" s="288"/>
    </row>
    <row r="13" spans="1:12" x14ac:dyDescent="0.2">
      <c r="A13" s="170" t="s">
        <v>124</v>
      </c>
      <c r="B13" s="120"/>
      <c r="C13" s="302"/>
      <c r="D13" s="302"/>
      <c r="E13" s="302"/>
      <c r="F13" s="302"/>
      <c r="G13" s="302"/>
      <c r="H13" s="175"/>
      <c r="I13" s="201">
        <f>B13</f>
        <v>0</v>
      </c>
      <c r="J13" s="287" t="s">
        <v>175</v>
      </c>
      <c r="K13" s="287"/>
      <c r="L13" s="288"/>
    </row>
    <row r="14" spans="1:12" ht="25.5" x14ac:dyDescent="0.2">
      <c r="A14" s="170" t="s">
        <v>172</v>
      </c>
      <c r="B14" s="120"/>
      <c r="C14" s="302"/>
      <c r="D14" s="302"/>
      <c r="E14" s="302"/>
      <c r="F14" s="302"/>
      <c r="G14" s="302"/>
      <c r="H14" s="175"/>
      <c r="I14" s="201">
        <f>B14</f>
        <v>0</v>
      </c>
      <c r="J14" s="287" t="s">
        <v>175</v>
      </c>
      <c r="K14" s="287"/>
      <c r="L14" s="288"/>
    </row>
    <row r="15" spans="1:12" x14ac:dyDescent="0.2">
      <c r="A15" s="170" t="s">
        <v>174</v>
      </c>
      <c r="B15" s="120"/>
      <c r="C15" s="302"/>
      <c r="D15" s="302"/>
      <c r="E15" s="302"/>
      <c r="F15" s="302"/>
      <c r="G15" s="302"/>
      <c r="H15" s="175"/>
      <c r="I15" s="201">
        <f>B15</f>
        <v>0</v>
      </c>
      <c r="J15" s="287" t="s">
        <v>175</v>
      </c>
      <c r="K15" s="287"/>
      <c r="L15" s="288"/>
    </row>
    <row r="16" spans="1:12" x14ac:dyDescent="0.2">
      <c r="A16" s="171" t="s">
        <v>78</v>
      </c>
      <c r="B16" s="124">
        <f>B17+B18+B19</f>
        <v>0</v>
      </c>
      <c r="C16" s="301"/>
      <c r="D16" s="301"/>
      <c r="E16" s="301"/>
      <c r="F16" s="301"/>
      <c r="G16" s="301"/>
      <c r="H16" s="174"/>
      <c r="I16" s="203">
        <f>I17+I18+I19</f>
        <v>0</v>
      </c>
      <c r="J16" s="287" t="s">
        <v>175</v>
      </c>
      <c r="K16" s="287"/>
      <c r="L16" s="288"/>
    </row>
    <row r="17" spans="1:15" ht="25.5" x14ac:dyDescent="0.2">
      <c r="A17" s="170" t="s">
        <v>108</v>
      </c>
      <c r="B17" s="128">
        <f>E80</f>
        <v>0</v>
      </c>
      <c r="C17" s="293" t="s">
        <v>77</v>
      </c>
      <c r="D17" s="293"/>
      <c r="E17" s="293"/>
      <c r="F17" s="293"/>
      <c r="G17" s="293"/>
      <c r="H17" s="175"/>
      <c r="I17" s="202">
        <f>F80</f>
        <v>0</v>
      </c>
      <c r="J17" s="287" t="s">
        <v>175</v>
      </c>
      <c r="K17" s="287"/>
      <c r="L17" s="288"/>
    </row>
    <row r="18" spans="1:15" ht="38.25" x14ac:dyDescent="0.2">
      <c r="A18" s="170" t="s">
        <v>129</v>
      </c>
      <c r="B18" s="128">
        <f>E97</f>
        <v>0</v>
      </c>
      <c r="C18" s="293" t="s">
        <v>77</v>
      </c>
      <c r="D18" s="293"/>
      <c r="E18" s="293"/>
      <c r="F18" s="293"/>
      <c r="G18" s="293"/>
      <c r="H18" s="175"/>
      <c r="I18" s="202">
        <f>F97</f>
        <v>0</v>
      </c>
      <c r="J18" s="287" t="s">
        <v>175</v>
      </c>
      <c r="K18" s="287"/>
      <c r="L18" s="288"/>
    </row>
    <row r="19" spans="1:15" x14ac:dyDescent="0.2">
      <c r="A19" s="170" t="s">
        <v>6</v>
      </c>
      <c r="B19" s="120"/>
      <c r="C19" s="297"/>
      <c r="D19" s="297"/>
      <c r="E19" s="297"/>
      <c r="F19" s="297"/>
      <c r="G19" s="297"/>
      <c r="H19" s="175"/>
      <c r="I19" s="201">
        <f>B19</f>
        <v>0</v>
      </c>
      <c r="J19" s="287" t="s">
        <v>175</v>
      </c>
      <c r="K19" s="287"/>
      <c r="L19" s="288"/>
    </row>
    <row r="20" spans="1:15" x14ac:dyDescent="0.2">
      <c r="A20" s="170" t="s">
        <v>180</v>
      </c>
      <c r="B20" s="120"/>
      <c r="C20" s="297"/>
      <c r="D20" s="297"/>
      <c r="E20" s="297"/>
      <c r="F20" s="297"/>
      <c r="G20" s="297"/>
      <c r="H20" s="175"/>
      <c r="I20" s="201">
        <f>B20</f>
        <v>0</v>
      </c>
      <c r="J20" s="287" t="s">
        <v>175</v>
      </c>
      <c r="K20" s="287"/>
      <c r="L20" s="288"/>
    </row>
    <row r="21" spans="1:15" x14ac:dyDescent="0.2">
      <c r="A21" s="170" t="s">
        <v>130</v>
      </c>
      <c r="B21" s="120"/>
      <c r="C21" s="292"/>
      <c r="D21" s="292"/>
      <c r="E21" s="292"/>
      <c r="F21" s="292"/>
      <c r="G21" s="292"/>
      <c r="H21" s="176"/>
      <c r="I21" s="201">
        <f>IF($L62="oui",B21,"0")</f>
        <v>0</v>
      </c>
      <c r="J21" s="287" t="s">
        <v>175</v>
      </c>
      <c r="K21" s="287"/>
      <c r="L21" s="288"/>
    </row>
    <row r="22" spans="1:15" ht="25.5" x14ac:dyDescent="0.2">
      <c r="A22" s="170" t="s">
        <v>173</v>
      </c>
      <c r="B22" s="128">
        <f>E109</f>
        <v>0</v>
      </c>
      <c r="C22" s="293" t="s">
        <v>77</v>
      </c>
      <c r="D22" s="293"/>
      <c r="E22" s="293"/>
      <c r="F22" s="293"/>
      <c r="G22" s="293"/>
      <c r="H22" s="175"/>
      <c r="I22" s="201">
        <f>B22</f>
        <v>0</v>
      </c>
      <c r="J22" s="287" t="s">
        <v>175</v>
      </c>
      <c r="K22" s="287"/>
      <c r="L22" s="288"/>
    </row>
    <row r="23" spans="1:15" ht="26.25" customHeight="1" thickBot="1" x14ac:dyDescent="0.25">
      <c r="A23" s="126" t="s">
        <v>157</v>
      </c>
      <c r="B23" s="125">
        <f>B11+B12+B13+B15+B19+B14+B16+B20+B21+B22</f>
        <v>0</v>
      </c>
      <c r="C23" s="294"/>
      <c r="D23" s="294"/>
      <c r="E23" s="294"/>
      <c r="F23" s="294"/>
      <c r="G23" s="294"/>
      <c r="H23" s="176"/>
      <c r="I23" s="204">
        <f>I11+I12+I13+I15+I19+I14+I16+I21+I22+I20</f>
        <v>0</v>
      </c>
      <c r="J23" s="287" t="s">
        <v>175</v>
      </c>
      <c r="K23" s="287"/>
      <c r="L23" s="288"/>
    </row>
    <row r="24" spans="1:15" x14ac:dyDescent="0.2">
      <c r="A24" s="11"/>
      <c r="B24" s="12"/>
      <c r="C24" s="11"/>
      <c r="D24" s="11"/>
      <c r="E24" s="11"/>
      <c r="F24" s="11"/>
      <c r="G24" s="11"/>
      <c r="H24" s="11"/>
      <c r="I24" s="205"/>
      <c r="J24" s="50"/>
      <c r="K24" s="50"/>
      <c r="L24" s="195"/>
    </row>
    <row r="25" spans="1:15" ht="20.25" customHeight="1" thickBot="1" x14ac:dyDescent="0.25">
      <c r="A25" s="92" t="s">
        <v>14</v>
      </c>
      <c r="B25" s="93"/>
      <c r="C25" s="94"/>
      <c r="D25" s="347"/>
      <c r="E25" s="347"/>
      <c r="F25" s="347"/>
      <c r="G25" s="347"/>
      <c r="H25" s="177"/>
      <c r="I25" s="199"/>
      <c r="J25" s="50"/>
      <c r="K25" s="50"/>
      <c r="L25" s="195"/>
      <c r="O25" s="193"/>
    </row>
    <row r="26" spans="1:15" ht="13.5" thickBot="1" x14ac:dyDescent="0.25">
      <c r="A26" s="127" t="s">
        <v>11</v>
      </c>
      <c r="B26" s="121"/>
      <c r="C26" s="186"/>
      <c r="D26" s="187"/>
      <c r="E26" s="187"/>
      <c r="F26" s="187"/>
      <c r="G26" s="187"/>
      <c r="H26" s="11"/>
      <c r="I26" s="155">
        <f>IF(B26="",0,MIN(B26,IF($L$60="non",15%*(I23+I36),15%*B23)))</f>
        <v>0</v>
      </c>
      <c r="J26" s="287" t="s">
        <v>175</v>
      </c>
      <c r="K26" s="287"/>
      <c r="L26" s="288"/>
      <c r="O26" s="193"/>
    </row>
    <row r="27" spans="1:15" ht="13.5" thickBot="1" x14ac:dyDescent="0.25">
      <c r="A27" s="16"/>
      <c r="B27" s="12"/>
      <c r="C27" s="11"/>
      <c r="D27" s="11"/>
      <c r="E27" s="11"/>
      <c r="F27" s="11"/>
      <c r="G27" s="11"/>
      <c r="H27" s="11"/>
      <c r="I27" s="205"/>
      <c r="J27" s="50"/>
      <c r="K27" s="50"/>
      <c r="L27" s="195"/>
    </row>
    <row r="28" spans="1:15" ht="16.5" thickBot="1" x14ac:dyDescent="0.25">
      <c r="A28" s="133" t="s">
        <v>12</v>
      </c>
      <c r="B28" s="134">
        <f>B26+B23</f>
        <v>0</v>
      </c>
      <c r="C28" s="188"/>
      <c r="D28" s="176"/>
      <c r="E28" s="176"/>
      <c r="F28" s="176"/>
      <c r="G28" s="176"/>
      <c r="H28" s="176"/>
      <c r="I28" s="114">
        <f>I26+I23</f>
        <v>0</v>
      </c>
      <c r="J28" s="287" t="s">
        <v>175</v>
      </c>
      <c r="K28" s="287"/>
      <c r="L28" s="288"/>
    </row>
    <row r="29" spans="1:15" x14ac:dyDescent="0.2">
      <c r="A29" s="132"/>
      <c r="B29" s="50"/>
      <c r="C29" s="132"/>
      <c r="D29" s="176"/>
      <c r="E29" s="176"/>
      <c r="F29" s="176"/>
      <c r="G29" s="176"/>
      <c r="H29" s="176"/>
      <c r="I29" s="115" t="s">
        <v>145</v>
      </c>
      <c r="J29" s="50"/>
      <c r="K29" s="50"/>
      <c r="L29" s="195"/>
    </row>
    <row r="30" spans="1:15" ht="19.5" thickBot="1" x14ac:dyDescent="0.25">
      <c r="A30" s="119" t="s">
        <v>19</v>
      </c>
      <c r="B30" s="134">
        <f>B63-B28</f>
        <v>0</v>
      </c>
      <c r="C30" s="295" t="str">
        <f>IF(B30&gt;0,"Le plan de financement est excédentaire.",IF(B30&lt;0,"Le plan de financement est en déficit.",""))</f>
        <v/>
      </c>
      <c r="D30" s="296"/>
      <c r="E30" s="296"/>
      <c r="F30" s="296"/>
      <c r="G30" s="296"/>
      <c r="H30" s="178"/>
      <c r="I30" s="162" t="e">
        <f>B48/I28</f>
        <v>#DIV/0!</v>
      </c>
      <c r="J30" s="287" t="s">
        <v>175</v>
      </c>
      <c r="K30" s="287"/>
      <c r="L30" s="288"/>
    </row>
    <row r="31" spans="1:15" ht="42.75" customHeight="1" x14ac:dyDescent="0.2">
      <c r="A31" s="132"/>
      <c r="B31" s="140"/>
      <c r="C31" s="141"/>
      <c r="D31" s="179"/>
      <c r="E31" s="179"/>
      <c r="F31" s="179"/>
      <c r="G31" s="179"/>
      <c r="H31" s="179"/>
      <c r="I31" s="289" t="s">
        <v>166</v>
      </c>
      <c r="J31" s="290"/>
      <c r="K31" s="291"/>
      <c r="L31" s="164">
        <v>0.4</v>
      </c>
    </row>
    <row r="32" spans="1:15" ht="19.5" thickBot="1" x14ac:dyDescent="0.35">
      <c r="A32" s="44" t="s">
        <v>121</v>
      </c>
      <c r="B32" s="95"/>
      <c r="C32" s="95"/>
      <c r="D32" s="180"/>
      <c r="E32" s="180"/>
      <c r="F32" s="180"/>
      <c r="G32" s="180"/>
      <c r="H32" s="180"/>
      <c r="I32" s="163">
        <f>I28*$L$31</f>
        <v>0</v>
      </c>
      <c r="J32" s="287" t="s">
        <v>175</v>
      </c>
      <c r="K32" s="287"/>
      <c r="L32" s="288"/>
    </row>
    <row r="33" spans="1:13" ht="12.75" customHeight="1" thickBot="1" x14ac:dyDescent="0.35">
      <c r="A33" s="17"/>
      <c r="C33" s="137"/>
      <c r="D33" s="137"/>
      <c r="E33" s="137"/>
      <c r="F33" s="137"/>
      <c r="G33" s="137"/>
      <c r="H33" s="5"/>
      <c r="I33" s="200" t="s">
        <v>167</v>
      </c>
      <c r="J33" s="50"/>
      <c r="K33" s="50"/>
      <c r="L33" s="195"/>
    </row>
    <row r="34" spans="1:13" x14ac:dyDescent="0.2">
      <c r="A34" s="129" t="s">
        <v>163</v>
      </c>
      <c r="B34" s="130"/>
      <c r="C34" s="303" t="s">
        <v>5</v>
      </c>
      <c r="D34" s="304"/>
      <c r="E34" s="304"/>
      <c r="F34" s="304"/>
      <c r="G34" s="305"/>
      <c r="H34" s="96"/>
      <c r="I34" s="206"/>
      <c r="J34" s="50"/>
      <c r="K34" s="50"/>
      <c r="L34" s="195"/>
    </row>
    <row r="35" spans="1:13" x14ac:dyDescent="0.2">
      <c r="A35" s="14" t="s">
        <v>29</v>
      </c>
      <c r="B35" s="139"/>
      <c r="C35" s="297"/>
      <c r="D35" s="297"/>
      <c r="E35" s="297"/>
      <c r="F35" s="297"/>
      <c r="G35" s="297"/>
      <c r="H35" s="5"/>
      <c r="I35" s="207"/>
      <c r="J35" s="50"/>
      <c r="K35" s="50"/>
      <c r="L35" s="195"/>
    </row>
    <row r="36" spans="1:13" x14ac:dyDescent="0.2">
      <c r="A36" s="14" t="s">
        <v>113</v>
      </c>
      <c r="B36" s="139"/>
      <c r="C36" s="297"/>
      <c r="D36" s="297"/>
      <c r="E36" s="297"/>
      <c r="F36" s="297"/>
      <c r="G36" s="297"/>
      <c r="H36" s="5"/>
      <c r="I36" s="207">
        <f>IF($L50="oui",B36,0)</f>
        <v>0</v>
      </c>
      <c r="J36" s="50"/>
      <c r="K36" s="50"/>
      <c r="L36" s="195"/>
    </row>
    <row r="37" spans="1:13" ht="36" customHeight="1" thickBot="1" x14ac:dyDescent="0.25">
      <c r="A37" s="138" t="s">
        <v>164</v>
      </c>
      <c r="B37" s="189">
        <f>SUM(B35:B36)</f>
        <v>0</v>
      </c>
      <c r="C37" s="190"/>
      <c r="D37" s="96"/>
      <c r="E37" s="96"/>
      <c r="F37" s="96"/>
      <c r="G37" s="96"/>
      <c r="H37" s="96"/>
      <c r="I37" s="208">
        <f>SUM(I35:I36)</f>
        <v>0</v>
      </c>
      <c r="J37" s="50"/>
      <c r="K37" s="50"/>
      <c r="L37" s="195"/>
    </row>
    <row r="38" spans="1:13" x14ac:dyDescent="0.2">
      <c r="A38" s="4" t="s">
        <v>165</v>
      </c>
      <c r="C38" s="5"/>
      <c r="D38" s="5"/>
      <c r="E38" s="5"/>
      <c r="F38" s="5"/>
      <c r="G38" s="5"/>
      <c r="H38" s="5"/>
      <c r="I38" s="199"/>
      <c r="J38" s="50"/>
      <c r="K38" s="50"/>
      <c r="L38" s="195"/>
    </row>
    <row r="39" spans="1:13" x14ac:dyDescent="0.2">
      <c r="C39" s="5"/>
      <c r="D39" s="5"/>
      <c r="E39" s="5"/>
      <c r="F39" s="5"/>
      <c r="G39" s="5"/>
      <c r="H39" s="5"/>
      <c r="I39" s="199"/>
      <c r="J39" s="50"/>
      <c r="K39" s="50"/>
      <c r="L39" s="195"/>
    </row>
    <row r="40" spans="1:13" ht="18.75" x14ac:dyDescent="0.3">
      <c r="A40" s="22" t="s">
        <v>18</v>
      </c>
      <c r="C40" s="5"/>
      <c r="D40" s="5"/>
      <c r="E40" s="5"/>
      <c r="F40" s="5"/>
      <c r="G40" s="5"/>
      <c r="H40" s="5"/>
      <c r="I40" s="209"/>
      <c r="L40" s="210"/>
    </row>
    <row r="41" spans="1:13" x14ac:dyDescent="0.2">
      <c r="C41" s="5"/>
      <c r="D41" s="5"/>
      <c r="E41" s="5"/>
      <c r="F41" s="5"/>
      <c r="G41" s="5"/>
      <c r="H41" s="5"/>
      <c r="I41" s="209"/>
      <c r="L41" s="210"/>
    </row>
    <row r="42" spans="1:13" ht="16.5" thickBot="1" x14ac:dyDescent="0.25">
      <c r="A42" s="136"/>
      <c r="B42" s="136"/>
      <c r="C42" s="137"/>
      <c r="D42" s="137"/>
      <c r="E42" s="137"/>
      <c r="F42" s="137"/>
      <c r="G42" s="137"/>
      <c r="H42" s="5"/>
      <c r="I42" s="211" t="s">
        <v>168</v>
      </c>
      <c r="J42" s="167"/>
      <c r="K42" s="167"/>
      <c r="L42" s="212"/>
    </row>
    <row r="43" spans="1:13" x14ac:dyDescent="0.2">
      <c r="A43" s="161" t="s">
        <v>154</v>
      </c>
      <c r="B43" s="135" t="s">
        <v>16</v>
      </c>
      <c r="C43" s="303" t="s">
        <v>23</v>
      </c>
      <c r="D43" s="304"/>
      <c r="E43" s="304"/>
      <c r="F43" s="304"/>
      <c r="G43" s="305"/>
      <c r="H43" s="5"/>
      <c r="I43" s="213" t="s">
        <v>135</v>
      </c>
      <c r="J43" s="98"/>
      <c r="K43" s="98"/>
      <c r="L43" s="214"/>
    </row>
    <row r="44" spans="1:13" x14ac:dyDescent="0.2">
      <c r="A44" s="57" t="s">
        <v>35</v>
      </c>
      <c r="B44" s="58"/>
      <c r="C44" s="306"/>
      <c r="D44" s="306"/>
      <c r="E44" s="306"/>
      <c r="F44" s="306"/>
      <c r="G44" s="306"/>
      <c r="H44" s="5"/>
      <c r="I44" s="215" t="s">
        <v>136</v>
      </c>
      <c r="J44" s="98"/>
      <c r="K44" s="322" t="str">
        <f>B6</f>
        <v>Statut jurdique [menu déroulant]</v>
      </c>
      <c r="L44" s="323"/>
    </row>
    <row r="45" spans="1:13" ht="25.5" x14ac:dyDescent="0.2">
      <c r="A45" s="7" t="s">
        <v>0</v>
      </c>
      <c r="B45" s="159"/>
      <c r="C45" s="297"/>
      <c r="D45" s="297"/>
      <c r="E45" s="297"/>
      <c r="F45" s="297"/>
      <c r="G45" s="297"/>
      <c r="H45" s="109"/>
      <c r="I45" s="215" t="s">
        <v>137</v>
      </c>
      <c r="J45" s="98"/>
      <c r="K45" s="98"/>
      <c r="L45" s="328" t="s">
        <v>122</v>
      </c>
      <c r="M45" s="110"/>
    </row>
    <row r="46" spans="1:13" x14ac:dyDescent="0.2">
      <c r="A46" s="7" t="s">
        <v>1</v>
      </c>
      <c r="B46" s="159">
        <v>0</v>
      </c>
      <c r="C46" s="297"/>
      <c r="D46" s="297"/>
      <c r="E46" s="297"/>
      <c r="F46" s="297"/>
      <c r="G46" s="297"/>
      <c r="H46" s="181"/>
      <c r="I46" s="324"/>
      <c r="J46" s="50"/>
      <c r="K46" s="50"/>
      <c r="L46" s="329"/>
    </row>
    <row r="47" spans="1:13" x14ac:dyDescent="0.2">
      <c r="A47" s="7" t="s">
        <v>161</v>
      </c>
      <c r="B47" s="160">
        <f>SUM(B48:B58)</f>
        <v>0</v>
      </c>
      <c r="C47" s="301"/>
      <c r="D47" s="301"/>
      <c r="E47" s="301"/>
      <c r="F47" s="301"/>
      <c r="G47" s="301"/>
      <c r="H47" s="182"/>
      <c r="I47" s="213" t="s">
        <v>139</v>
      </c>
      <c r="J47" s="98"/>
      <c r="K47" s="98"/>
      <c r="L47" s="214"/>
    </row>
    <row r="48" spans="1:13" x14ac:dyDescent="0.2">
      <c r="A48" s="7" t="s">
        <v>20</v>
      </c>
      <c r="B48" s="159"/>
      <c r="C48" s="297"/>
      <c r="D48" s="297"/>
      <c r="E48" s="297"/>
      <c r="F48" s="297"/>
      <c r="G48" s="297"/>
      <c r="H48" s="182"/>
      <c r="I48" s="215" t="s">
        <v>140</v>
      </c>
      <c r="J48" s="98"/>
      <c r="K48" s="98"/>
      <c r="L48" s="330" t="s">
        <v>122</v>
      </c>
    </row>
    <row r="49" spans="1:14" x14ac:dyDescent="0.2">
      <c r="A49" s="14" t="s">
        <v>37</v>
      </c>
      <c r="B49" s="159">
        <v>0</v>
      </c>
      <c r="C49" s="297"/>
      <c r="D49" s="297"/>
      <c r="E49" s="297"/>
      <c r="F49" s="297"/>
      <c r="G49" s="297"/>
      <c r="H49" s="182"/>
      <c r="I49" s="216" t="s">
        <v>141</v>
      </c>
      <c r="J49" s="12"/>
      <c r="K49" s="12"/>
      <c r="L49" s="330" t="s">
        <v>122</v>
      </c>
    </row>
    <row r="50" spans="1:14" ht="25.5" x14ac:dyDescent="0.2">
      <c r="A50" s="14" t="s">
        <v>128</v>
      </c>
      <c r="B50" s="159">
        <v>0</v>
      </c>
      <c r="C50" s="297"/>
      <c r="D50" s="297"/>
      <c r="E50" s="297"/>
      <c r="F50" s="297"/>
      <c r="G50" s="297"/>
      <c r="H50" s="182"/>
      <c r="I50" s="324" t="s">
        <v>142</v>
      </c>
      <c r="J50" s="50"/>
      <c r="K50" s="50"/>
      <c r="L50" s="331" t="str">
        <f>IF((L48="oui")*AND(L49="oui"),"oui","non")</f>
        <v>non</v>
      </c>
    </row>
    <row r="51" spans="1:14" ht="51" x14ac:dyDescent="0.2">
      <c r="A51" s="14" t="s">
        <v>162</v>
      </c>
      <c r="B51" s="159">
        <v>0</v>
      </c>
      <c r="C51" s="297"/>
      <c r="D51" s="297"/>
      <c r="E51" s="297"/>
      <c r="F51" s="297"/>
      <c r="G51" s="297"/>
      <c r="H51" s="182"/>
      <c r="I51" s="324"/>
      <c r="J51" s="50"/>
      <c r="K51" s="50"/>
      <c r="L51" s="329"/>
    </row>
    <row r="52" spans="1:14" x14ac:dyDescent="0.2">
      <c r="A52" s="14" t="s">
        <v>125</v>
      </c>
      <c r="B52" s="159">
        <v>0</v>
      </c>
      <c r="C52" s="297"/>
      <c r="D52" s="297"/>
      <c r="E52" s="297"/>
      <c r="F52" s="297"/>
      <c r="G52" s="297"/>
      <c r="H52" s="182"/>
      <c r="I52" s="217" t="s">
        <v>134</v>
      </c>
      <c r="J52" s="108"/>
      <c r="K52" s="108"/>
      <c r="L52" s="218"/>
    </row>
    <row r="53" spans="1:14" x14ac:dyDescent="0.2">
      <c r="A53" s="14" t="s">
        <v>126</v>
      </c>
      <c r="B53" s="159">
        <v>0</v>
      </c>
      <c r="C53" s="297"/>
      <c r="D53" s="297"/>
      <c r="E53" s="297"/>
      <c r="F53" s="297"/>
      <c r="G53" s="297"/>
      <c r="H53" s="182"/>
      <c r="I53" s="324" t="s">
        <v>181</v>
      </c>
      <c r="J53" s="50"/>
      <c r="K53" s="50"/>
      <c r="L53" s="330" t="s">
        <v>122</v>
      </c>
    </row>
    <row r="54" spans="1:14" ht="38.25" x14ac:dyDescent="0.2">
      <c r="A54" s="14" t="s">
        <v>24</v>
      </c>
      <c r="B54" s="159">
        <v>0</v>
      </c>
      <c r="C54" s="297"/>
      <c r="D54" s="297"/>
      <c r="E54" s="297"/>
      <c r="F54" s="297"/>
      <c r="G54" s="297"/>
      <c r="H54" s="182"/>
      <c r="I54" s="324" t="s">
        <v>182</v>
      </c>
      <c r="J54" s="50"/>
      <c r="K54" s="50"/>
      <c r="L54" s="330" t="s">
        <v>122</v>
      </c>
    </row>
    <row r="55" spans="1:14" ht="32.25" customHeight="1" x14ac:dyDescent="0.2">
      <c r="A55" s="14" t="s">
        <v>27</v>
      </c>
      <c r="B55" s="159">
        <v>0</v>
      </c>
      <c r="C55" s="297"/>
      <c r="D55" s="297"/>
      <c r="E55" s="297"/>
      <c r="F55" s="297"/>
      <c r="G55" s="297"/>
      <c r="H55" s="182"/>
      <c r="I55" s="215" t="s">
        <v>183</v>
      </c>
      <c r="J55" s="98"/>
      <c r="K55" s="50"/>
      <c r="L55" s="219">
        <f>IF(L54="oui",100%,IF(L53="oui",20%,5%))</f>
        <v>0.05</v>
      </c>
    </row>
    <row r="56" spans="1:14" ht="25.5" x14ac:dyDescent="0.2">
      <c r="A56" s="14" t="s">
        <v>150</v>
      </c>
      <c r="B56" s="159">
        <v>0</v>
      </c>
      <c r="C56" s="297"/>
      <c r="D56" s="297"/>
      <c r="E56" s="297"/>
      <c r="F56" s="297"/>
      <c r="G56" s="297"/>
      <c r="H56" s="182"/>
      <c r="I56" s="215"/>
      <c r="J56" s="98"/>
      <c r="K56" s="50"/>
      <c r="L56" s="320"/>
    </row>
    <row r="57" spans="1:14" x14ac:dyDescent="0.2">
      <c r="A57" s="14" t="s">
        <v>151</v>
      </c>
      <c r="B57" s="159">
        <v>0</v>
      </c>
      <c r="C57" s="297"/>
      <c r="D57" s="297"/>
      <c r="E57" s="297"/>
      <c r="F57" s="297"/>
      <c r="G57" s="297"/>
      <c r="H57" s="182"/>
      <c r="I57" s="327" t="s">
        <v>184</v>
      </c>
      <c r="J57" s="98"/>
      <c r="K57" s="50"/>
      <c r="L57" s="321">
        <v>0.8</v>
      </c>
    </row>
    <row r="58" spans="1:14" x14ac:dyDescent="0.2">
      <c r="A58" s="14" t="s">
        <v>52</v>
      </c>
      <c r="B58" s="159">
        <v>0</v>
      </c>
      <c r="C58" s="297"/>
      <c r="D58" s="297"/>
      <c r="E58" s="297"/>
      <c r="F58" s="297"/>
      <c r="G58" s="297"/>
      <c r="H58" s="182"/>
      <c r="I58" s="324"/>
      <c r="J58" s="50"/>
      <c r="K58" s="50"/>
      <c r="L58" s="214"/>
      <c r="M58" s="110"/>
      <c r="N58" s="50"/>
    </row>
    <row r="59" spans="1:14" x14ac:dyDescent="0.2">
      <c r="A59" s="7" t="s">
        <v>2</v>
      </c>
      <c r="B59" s="160">
        <f>SUM(B60:B61)</f>
        <v>0</v>
      </c>
      <c r="C59" s="301"/>
      <c r="D59" s="301"/>
      <c r="E59" s="301"/>
      <c r="F59" s="301"/>
      <c r="G59" s="301"/>
      <c r="H59" s="182"/>
      <c r="I59" s="213" t="s">
        <v>138</v>
      </c>
      <c r="J59" s="98"/>
      <c r="K59" s="98"/>
      <c r="L59" s="214"/>
      <c r="N59" s="50"/>
    </row>
    <row r="60" spans="1:14" x14ac:dyDescent="0.2">
      <c r="A60" s="14" t="s">
        <v>38</v>
      </c>
      <c r="B60" s="159">
        <v>0</v>
      </c>
      <c r="C60" s="297"/>
      <c r="D60" s="297"/>
      <c r="E60" s="297"/>
      <c r="F60" s="297"/>
      <c r="G60" s="297"/>
      <c r="H60" s="182"/>
      <c r="I60" s="216" t="s">
        <v>144</v>
      </c>
      <c r="J60" s="97"/>
      <c r="K60" s="97"/>
      <c r="L60" s="332" t="s">
        <v>122</v>
      </c>
      <c r="N60" s="50"/>
    </row>
    <row r="61" spans="1:14" x14ac:dyDescent="0.2">
      <c r="A61" s="14" t="s">
        <v>3</v>
      </c>
      <c r="B61" s="159">
        <v>0</v>
      </c>
      <c r="C61" s="297"/>
      <c r="D61" s="297"/>
      <c r="E61" s="297"/>
      <c r="F61" s="297"/>
      <c r="G61" s="297"/>
      <c r="H61" s="182"/>
      <c r="I61" s="215"/>
      <c r="J61" s="98"/>
      <c r="K61" s="98"/>
      <c r="L61" s="214"/>
      <c r="N61" s="50"/>
    </row>
    <row r="62" spans="1:14" ht="21.75" customHeight="1" thickBot="1" x14ac:dyDescent="0.25">
      <c r="A62" s="7" t="s">
        <v>153</v>
      </c>
      <c r="B62" s="159">
        <v>0</v>
      </c>
      <c r="C62" s="297"/>
      <c r="D62" s="297"/>
      <c r="E62" s="297"/>
      <c r="F62" s="297"/>
      <c r="G62" s="297"/>
      <c r="H62" s="182"/>
      <c r="I62" s="326" t="s">
        <v>148</v>
      </c>
      <c r="J62" s="136"/>
      <c r="K62" s="136"/>
      <c r="L62" s="333" t="s">
        <v>133</v>
      </c>
      <c r="N62" s="50"/>
    </row>
    <row r="63" spans="1:14" ht="21.75" customHeight="1" thickBot="1" x14ac:dyDescent="0.25">
      <c r="A63" s="131" t="s">
        <v>127</v>
      </c>
      <c r="B63" s="191">
        <f>B45+B46+B47+B59</f>
        <v>0</v>
      </c>
      <c r="C63" s="182"/>
      <c r="D63" s="182"/>
      <c r="E63" s="182"/>
      <c r="F63" s="182"/>
      <c r="G63" s="182"/>
      <c r="H63" s="182"/>
      <c r="I63" s="4"/>
      <c r="J63" s="4"/>
      <c r="K63" s="4"/>
      <c r="N63" s="50"/>
    </row>
    <row r="64" spans="1:14" ht="21.75" customHeight="1" x14ac:dyDescent="0.2">
      <c r="A64" s="319" t="e">
        <f>IF(I30&gt;L57,"le taux d'aide est supérieur au taux plafond que l'OFB peut apporter, il convient de dimuinuer votre demande d'aide.","")</f>
        <v>#DIV/0!</v>
      </c>
      <c r="B64" s="157"/>
      <c r="C64" s="158"/>
      <c r="D64" s="158"/>
      <c r="E64" s="158"/>
      <c r="F64" s="158"/>
      <c r="G64" s="158"/>
      <c r="H64" s="182"/>
      <c r="I64" s="4"/>
      <c r="J64" s="4"/>
      <c r="K64" s="4"/>
      <c r="N64" s="50"/>
    </row>
    <row r="65" spans="1:14" ht="21.75" customHeight="1" x14ac:dyDescent="0.25">
      <c r="A65" s="44" t="s">
        <v>84</v>
      </c>
      <c r="C65"/>
      <c r="D65"/>
      <c r="E65"/>
      <c r="F65"/>
      <c r="G65"/>
      <c r="H65" s="182"/>
      <c r="I65" s="4"/>
      <c r="J65" s="4"/>
      <c r="K65" s="4"/>
      <c r="N65" s="50"/>
    </row>
    <row r="66" spans="1:14" ht="18.75" x14ac:dyDescent="0.25">
      <c r="A66" s="44"/>
      <c r="C66"/>
      <c r="D66"/>
      <c r="E66"/>
      <c r="F66"/>
      <c r="G66"/>
      <c r="H66" s="158"/>
      <c r="I66" s="4"/>
      <c r="J66" s="4"/>
      <c r="K66" s="4"/>
      <c r="N66" s="50"/>
    </row>
    <row r="67" spans="1:14" s="91" customFormat="1" ht="36.75" customHeight="1" thickBot="1" x14ac:dyDescent="0.35">
      <c r="A67" s="22" t="s">
        <v>85</v>
      </c>
      <c r="B67"/>
      <c r="C67"/>
      <c r="D67"/>
      <c r="E67"/>
      <c r="F67"/>
      <c r="G67"/>
      <c r="H67" s="4"/>
      <c r="I67" s="4"/>
      <c r="J67" s="4"/>
      <c r="K67" s="4"/>
      <c r="L67" s="4"/>
    </row>
    <row r="68" spans="1:14" s="2" customFormat="1" ht="72.75" thickBot="1" x14ac:dyDescent="0.3">
      <c r="A68" s="89" t="s">
        <v>30</v>
      </c>
      <c r="B68" s="90" t="s">
        <v>147</v>
      </c>
      <c r="C68" s="90" t="s">
        <v>87</v>
      </c>
      <c r="D68" s="90" t="s">
        <v>158</v>
      </c>
      <c r="E68" s="90" t="s">
        <v>41</v>
      </c>
      <c r="F68" s="149" t="s">
        <v>131</v>
      </c>
      <c r="G68" s="149" t="s">
        <v>143</v>
      </c>
      <c r="H68" s="4"/>
      <c r="I68" s="5"/>
      <c r="J68" s="5"/>
      <c r="K68" s="5"/>
      <c r="L68" s="5"/>
    </row>
    <row r="69" spans="1:14" customFormat="1" ht="15" x14ac:dyDescent="0.25">
      <c r="A69" s="47" t="s">
        <v>88</v>
      </c>
      <c r="B69" s="51"/>
      <c r="C69" s="51"/>
      <c r="D69" s="51"/>
      <c r="E69" s="51"/>
      <c r="F69" s="52"/>
      <c r="G69" s="2"/>
      <c r="I69" s="1"/>
      <c r="J69" s="1"/>
      <c r="K69" s="1"/>
      <c r="L69" s="91"/>
    </row>
    <row r="70" spans="1:14" customFormat="1" ht="15" x14ac:dyDescent="0.25">
      <c r="A70" s="142"/>
      <c r="B70" s="143"/>
      <c r="C70" s="143"/>
      <c r="D70" s="144"/>
      <c r="E70" s="117">
        <f>((B70/12)*C70)*D70</f>
        <v>0</v>
      </c>
      <c r="F70" s="150">
        <f>IF($L$45="non",0,MIN((B70/12*C70*D70),(80000/12*C70*D70)))</f>
        <v>0</v>
      </c>
      <c r="G70" s="151" t="str">
        <f>IF(B70&gt;80000,"oui","")</f>
        <v/>
      </c>
      <c r="H70" s="5"/>
      <c r="I70" s="1"/>
      <c r="J70" s="1"/>
      <c r="K70" s="1"/>
      <c r="L70" s="2"/>
    </row>
    <row r="71" spans="1:14" customFormat="1" ht="15" x14ac:dyDescent="0.25">
      <c r="A71" s="142"/>
      <c r="B71" s="143"/>
      <c r="C71" s="145"/>
      <c r="D71" s="144"/>
      <c r="E71" s="117">
        <f>((B71/12)*C71)*D71</f>
        <v>0</v>
      </c>
      <c r="F71" s="150">
        <f t="shared" ref="F71:F79" si="0">IF($L$45="non",0,MIN((B71/12*C71*D71),(80000/12*C71*D71)))</f>
        <v>0</v>
      </c>
      <c r="G71" s="151" t="str">
        <f t="shared" ref="G71:G80" si="1">IF(B71&gt;80000,"oui","")</f>
        <v/>
      </c>
      <c r="I71" s="1"/>
      <c r="J71" s="1"/>
      <c r="K71" s="1"/>
    </row>
    <row r="72" spans="1:14" customFormat="1" ht="15" outlineLevel="1" x14ac:dyDescent="0.25">
      <c r="A72" s="142"/>
      <c r="B72" s="143"/>
      <c r="C72" s="143"/>
      <c r="D72" s="144"/>
      <c r="E72" s="117">
        <f t="shared" ref="E72:E79" si="2">((B72/12)*C72)*D72</f>
        <v>0</v>
      </c>
      <c r="F72" s="150">
        <f t="shared" si="0"/>
        <v>0</v>
      </c>
      <c r="G72" s="151" t="str">
        <f t="shared" si="1"/>
        <v/>
      </c>
      <c r="H72" s="4"/>
      <c r="I72" s="5"/>
      <c r="J72" s="5"/>
      <c r="K72" s="5"/>
    </row>
    <row r="73" spans="1:14" customFormat="1" ht="15" outlineLevel="1" x14ac:dyDescent="0.25">
      <c r="A73" s="142"/>
      <c r="B73" s="143"/>
      <c r="C73" s="143"/>
      <c r="D73" s="144"/>
      <c r="E73" s="117">
        <f t="shared" si="2"/>
        <v>0</v>
      </c>
      <c r="F73" s="150">
        <f t="shared" si="0"/>
        <v>0</v>
      </c>
      <c r="G73" s="151" t="str">
        <f t="shared" si="1"/>
        <v/>
      </c>
      <c r="H73" s="4"/>
      <c r="I73" s="1"/>
      <c r="J73" s="1"/>
      <c r="K73" s="1"/>
    </row>
    <row r="74" spans="1:14" customFormat="1" ht="15" outlineLevel="1" x14ac:dyDescent="0.25">
      <c r="A74" s="142"/>
      <c r="B74" s="143"/>
      <c r="C74" s="143"/>
      <c r="D74" s="144"/>
      <c r="E74" s="117">
        <f t="shared" si="2"/>
        <v>0</v>
      </c>
      <c r="F74" s="150">
        <f t="shared" si="0"/>
        <v>0</v>
      </c>
      <c r="G74" s="151" t="str">
        <f t="shared" si="1"/>
        <v/>
      </c>
      <c r="H74" s="4"/>
      <c r="I74" s="5"/>
      <c r="J74" s="5"/>
      <c r="K74" s="5"/>
    </row>
    <row r="75" spans="1:14" customFormat="1" ht="15" outlineLevel="1" x14ac:dyDescent="0.25">
      <c r="A75" s="142"/>
      <c r="B75" s="143"/>
      <c r="C75" s="143"/>
      <c r="D75" s="144"/>
      <c r="E75" s="117">
        <f t="shared" si="2"/>
        <v>0</v>
      </c>
      <c r="F75" s="150">
        <f t="shared" si="0"/>
        <v>0</v>
      </c>
      <c r="G75" s="151" t="str">
        <f t="shared" si="1"/>
        <v/>
      </c>
      <c r="H75" s="4"/>
      <c r="I75" s="5"/>
      <c r="J75" s="5"/>
      <c r="K75" s="5"/>
    </row>
    <row r="76" spans="1:14" customFormat="1" ht="15" outlineLevel="1" x14ac:dyDescent="0.25">
      <c r="A76" s="142"/>
      <c r="B76" s="143"/>
      <c r="C76" s="143"/>
      <c r="D76" s="144"/>
      <c r="E76" s="117">
        <f t="shared" si="2"/>
        <v>0</v>
      </c>
      <c r="F76" s="150">
        <f t="shared" si="0"/>
        <v>0</v>
      </c>
      <c r="G76" s="151" t="str">
        <f t="shared" si="1"/>
        <v/>
      </c>
      <c r="H76" s="4"/>
      <c r="I76" s="5"/>
      <c r="J76" s="5"/>
      <c r="K76" s="5"/>
    </row>
    <row r="77" spans="1:14" customFormat="1" ht="15" outlineLevel="1" x14ac:dyDescent="0.25">
      <c r="A77" s="142"/>
      <c r="B77" s="143"/>
      <c r="C77" s="143"/>
      <c r="D77" s="144"/>
      <c r="E77" s="117">
        <f t="shared" si="2"/>
        <v>0</v>
      </c>
      <c r="F77" s="150">
        <f t="shared" si="0"/>
        <v>0</v>
      </c>
      <c r="G77" s="151" t="str">
        <f t="shared" si="1"/>
        <v/>
      </c>
      <c r="H77" s="4"/>
      <c r="I77" s="5"/>
      <c r="J77" s="5"/>
      <c r="K77" s="5"/>
    </row>
    <row r="78" spans="1:14" customFormat="1" ht="15" outlineLevel="1" x14ac:dyDescent="0.25">
      <c r="A78" s="142"/>
      <c r="B78" s="143"/>
      <c r="C78" s="143"/>
      <c r="D78" s="144"/>
      <c r="E78" s="117">
        <f t="shared" si="2"/>
        <v>0</v>
      </c>
      <c r="F78" s="150">
        <f t="shared" si="0"/>
        <v>0</v>
      </c>
      <c r="G78" s="151" t="str">
        <f t="shared" si="1"/>
        <v/>
      </c>
      <c r="H78" s="4"/>
      <c r="I78" s="5"/>
      <c r="J78" s="5"/>
      <c r="K78" s="5"/>
    </row>
    <row r="79" spans="1:14" s="3" customFormat="1" ht="16.5" customHeight="1" x14ac:dyDescent="0.25">
      <c r="A79" s="142"/>
      <c r="B79" s="143"/>
      <c r="C79" s="143"/>
      <c r="D79" s="144"/>
      <c r="E79" s="117">
        <f t="shared" si="2"/>
        <v>0</v>
      </c>
      <c r="F79" s="150">
        <f t="shared" si="0"/>
        <v>0</v>
      </c>
      <c r="G79" s="151" t="str">
        <f t="shared" si="1"/>
        <v/>
      </c>
      <c r="H79" s="4"/>
      <c r="I79" s="5"/>
      <c r="J79" s="5"/>
      <c r="K79" s="5"/>
      <c r="L79"/>
    </row>
    <row r="80" spans="1:14" ht="15.75" thickBot="1" x14ac:dyDescent="0.3">
      <c r="A80" s="53" t="s">
        <v>17</v>
      </c>
      <c r="B80" s="54"/>
      <c r="C80" s="54"/>
      <c r="D80" s="55"/>
      <c r="E80" s="118">
        <f>SUM(E70:E79)</f>
        <v>0</v>
      </c>
      <c r="F80" s="152">
        <f>SUM(F70:F74)</f>
        <v>0</v>
      </c>
      <c r="G80" s="116" t="str">
        <f t="shared" si="1"/>
        <v/>
      </c>
      <c r="L80"/>
    </row>
    <row r="81" spans="1:12" customFormat="1" ht="15.75" thickBot="1" x14ac:dyDescent="0.3">
      <c r="A81" s="83"/>
      <c r="B81" s="84"/>
      <c r="C81" s="84"/>
      <c r="D81" s="85"/>
      <c r="E81" s="84"/>
      <c r="F81" s="86"/>
      <c r="H81" s="4"/>
      <c r="I81" s="5"/>
      <c r="J81" s="5"/>
      <c r="K81" s="5"/>
      <c r="L81" s="3"/>
    </row>
    <row r="82" spans="1:12" ht="45.75" thickBot="1" x14ac:dyDescent="0.3">
      <c r="A82" s="192" t="s">
        <v>119</v>
      </c>
      <c r="B82" s="298"/>
      <c r="C82" s="299"/>
      <c r="D82" s="299"/>
      <c r="E82" s="299"/>
      <c r="F82" s="299"/>
      <c r="G82" s="300"/>
    </row>
    <row r="83" spans="1:12" customFormat="1" ht="15" x14ac:dyDescent="0.25">
      <c r="A83" s="87"/>
      <c r="B83" s="87"/>
      <c r="C83" s="87"/>
      <c r="D83" s="87"/>
      <c r="E83" s="87"/>
      <c r="F83" s="87"/>
      <c r="G83" s="4"/>
      <c r="H83" s="4"/>
      <c r="I83" s="5"/>
      <c r="J83" s="5"/>
      <c r="K83" s="5"/>
    </row>
    <row r="84" spans="1:12" customFormat="1" ht="62.25" customHeight="1" thickBot="1" x14ac:dyDescent="0.35">
      <c r="A84" s="22" t="s">
        <v>89</v>
      </c>
      <c r="H84" s="4"/>
      <c r="I84" s="5"/>
      <c r="J84" s="5"/>
      <c r="K84" s="5"/>
      <c r="L84" s="4"/>
    </row>
    <row r="85" spans="1:12" s="2" customFormat="1" ht="72" x14ac:dyDescent="0.25">
      <c r="A85" s="146" t="s">
        <v>30</v>
      </c>
      <c r="B85" s="147" t="s">
        <v>147</v>
      </c>
      <c r="C85" s="147" t="s">
        <v>87</v>
      </c>
      <c r="D85" s="147" t="s">
        <v>86</v>
      </c>
      <c r="E85" s="147" t="s">
        <v>41</v>
      </c>
      <c r="F85" s="148" t="s">
        <v>131</v>
      </c>
      <c r="G85"/>
      <c r="H85" s="4"/>
      <c r="I85" s="5"/>
      <c r="J85" s="5"/>
      <c r="K85" s="5"/>
      <c r="L85"/>
    </row>
    <row r="86" spans="1:12" customFormat="1" ht="15" x14ac:dyDescent="0.25">
      <c r="A86" s="47" t="s">
        <v>88</v>
      </c>
      <c r="B86" s="51"/>
      <c r="C86" s="51"/>
      <c r="D86" s="51"/>
      <c r="E86" s="51"/>
      <c r="F86" s="52"/>
      <c r="G86" s="2"/>
      <c r="I86" s="183"/>
      <c r="J86" s="183"/>
      <c r="K86" s="183"/>
    </row>
    <row r="87" spans="1:12" customFormat="1" ht="15" x14ac:dyDescent="0.25">
      <c r="A87" s="142"/>
      <c r="B87" s="143"/>
      <c r="C87" s="143"/>
      <c r="D87" s="144"/>
      <c r="E87" s="117">
        <f>((B87/12)*C87)*D87</f>
        <v>0</v>
      </c>
      <c r="F87" s="150">
        <f>MIN((B87/12*C87*D87),(80000/12*C87*D87))</f>
        <v>0</v>
      </c>
      <c r="G87" s="151" t="str">
        <f>IF(B87&gt;80000,"oui","")</f>
        <v/>
      </c>
      <c r="H87" s="5"/>
      <c r="I87" s="5"/>
      <c r="J87" s="5"/>
      <c r="K87" s="5"/>
      <c r="L87" s="2"/>
    </row>
    <row r="88" spans="1:12" customFormat="1" ht="15" x14ac:dyDescent="0.25">
      <c r="A88" s="142"/>
      <c r="B88" s="143"/>
      <c r="C88" s="145"/>
      <c r="D88" s="144"/>
      <c r="E88" s="117">
        <f>((B88/12)*C88)*D88</f>
        <v>0</v>
      </c>
      <c r="F88" s="150">
        <f t="shared" ref="F88:F96" si="3">MIN((B88/12*C88*D88),(80000/12*C88*D88))</f>
        <v>0</v>
      </c>
      <c r="G88" s="151" t="str">
        <f t="shared" ref="G88:G97" si="4">IF(B88&gt;80000,"oui","")</f>
        <v/>
      </c>
      <c r="I88" s="1"/>
      <c r="J88" s="1"/>
      <c r="K88" s="1"/>
    </row>
    <row r="89" spans="1:12" customFormat="1" ht="15" outlineLevel="1" x14ac:dyDescent="0.25">
      <c r="A89" s="142"/>
      <c r="B89" s="143"/>
      <c r="C89" s="143"/>
      <c r="D89" s="144"/>
      <c r="E89" s="117">
        <f t="shared" ref="E89:E96" si="5">((B89/12)*C89)*D89</f>
        <v>0</v>
      </c>
      <c r="F89" s="150">
        <f t="shared" si="3"/>
        <v>0</v>
      </c>
      <c r="G89" s="151" t="str">
        <f t="shared" si="4"/>
        <v/>
      </c>
      <c r="H89" s="4"/>
      <c r="I89" s="5"/>
      <c r="J89" s="5"/>
      <c r="K89" s="5"/>
    </row>
    <row r="90" spans="1:12" customFormat="1" ht="15" outlineLevel="1" x14ac:dyDescent="0.25">
      <c r="A90" s="142"/>
      <c r="B90" s="143"/>
      <c r="C90" s="143"/>
      <c r="D90" s="144"/>
      <c r="E90" s="117">
        <f t="shared" si="5"/>
        <v>0</v>
      </c>
      <c r="F90" s="150">
        <f t="shared" si="3"/>
        <v>0</v>
      </c>
      <c r="G90" s="151" t="str">
        <f t="shared" si="4"/>
        <v/>
      </c>
      <c r="H90" s="4"/>
      <c r="I90" s="1"/>
      <c r="J90" s="1"/>
      <c r="K90" s="1"/>
    </row>
    <row r="91" spans="1:12" customFormat="1" ht="15" outlineLevel="1" x14ac:dyDescent="0.25">
      <c r="A91" s="142"/>
      <c r="B91" s="143"/>
      <c r="C91" s="143"/>
      <c r="D91" s="144"/>
      <c r="E91" s="117">
        <f t="shared" si="5"/>
        <v>0</v>
      </c>
      <c r="F91" s="150">
        <f t="shared" si="3"/>
        <v>0</v>
      </c>
      <c r="G91" s="151" t="str">
        <f t="shared" si="4"/>
        <v/>
      </c>
      <c r="H91" s="4"/>
      <c r="I91" s="5"/>
      <c r="J91" s="5"/>
      <c r="K91" s="5"/>
    </row>
    <row r="92" spans="1:12" customFormat="1" ht="15" outlineLevel="1" x14ac:dyDescent="0.25">
      <c r="A92" s="142"/>
      <c r="B92" s="143"/>
      <c r="C92" s="143"/>
      <c r="D92" s="144"/>
      <c r="E92" s="117">
        <f t="shared" si="5"/>
        <v>0</v>
      </c>
      <c r="F92" s="150">
        <f t="shared" si="3"/>
        <v>0</v>
      </c>
      <c r="G92" s="151" t="str">
        <f t="shared" si="4"/>
        <v/>
      </c>
      <c r="H92" s="4"/>
      <c r="I92" s="5"/>
      <c r="J92" s="5"/>
      <c r="K92" s="5"/>
    </row>
    <row r="93" spans="1:12" customFormat="1" ht="15" outlineLevel="1" x14ac:dyDescent="0.25">
      <c r="A93" s="142"/>
      <c r="B93" s="143"/>
      <c r="C93" s="143"/>
      <c r="D93" s="144"/>
      <c r="E93" s="117">
        <f t="shared" si="5"/>
        <v>0</v>
      </c>
      <c r="F93" s="150">
        <f t="shared" si="3"/>
        <v>0</v>
      </c>
      <c r="G93" s="151" t="str">
        <f t="shared" si="4"/>
        <v/>
      </c>
      <c r="H93" s="4"/>
      <c r="I93" s="5"/>
      <c r="J93" s="5"/>
      <c r="K93" s="5"/>
    </row>
    <row r="94" spans="1:12" customFormat="1" ht="15" outlineLevel="1" x14ac:dyDescent="0.25">
      <c r="A94" s="142"/>
      <c r="B94" s="143"/>
      <c r="C94" s="143"/>
      <c r="D94" s="144"/>
      <c r="E94" s="117">
        <f t="shared" si="5"/>
        <v>0</v>
      </c>
      <c r="F94" s="150">
        <f t="shared" si="3"/>
        <v>0</v>
      </c>
      <c r="G94" s="151" t="str">
        <f t="shared" si="4"/>
        <v/>
      </c>
      <c r="H94" s="4"/>
      <c r="I94" s="5"/>
      <c r="J94" s="5"/>
      <c r="K94" s="5"/>
    </row>
    <row r="95" spans="1:12" customFormat="1" ht="15" outlineLevel="1" x14ac:dyDescent="0.25">
      <c r="A95" s="142"/>
      <c r="B95" s="143"/>
      <c r="C95" s="143"/>
      <c r="D95" s="144"/>
      <c r="E95" s="117">
        <f t="shared" si="5"/>
        <v>0</v>
      </c>
      <c r="F95" s="150">
        <f t="shared" si="3"/>
        <v>0</v>
      </c>
      <c r="G95" s="151" t="str">
        <f t="shared" si="4"/>
        <v/>
      </c>
      <c r="H95" s="4"/>
      <c r="I95" s="5"/>
      <c r="J95" s="5"/>
      <c r="K95" s="5"/>
    </row>
    <row r="96" spans="1:12" s="3" customFormat="1" ht="15" x14ac:dyDescent="0.25">
      <c r="A96" s="142"/>
      <c r="B96" s="143"/>
      <c r="C96" s="143"/>
      <c r="D96" s="144"/>
      <c r="E96" s="117">
        <f t="shared" si="5"/>
        <v>0</v>
      </c>
      <c r="F96" s="150">
        <f t="shared" si="3"/>
        <v>0</v>
      </c>
      <c r="G96" s="151" t="str">
        <f t="shared" si="4"/>
        <v/>
      </c>
      <c r="H96" s="4"/>
      <c r="I96" s="5"/>
      <c r="J96" s="5"/>
      <c r="K96" s="5"/>
      <c r="L96"/>
    </row>
    <row r="97" spans="1:12" ht="15.75" thickBot="1" x14ac:dyDescent="0.3">
      <c r="A97" s="111" t="s">
        <v>17</v>
      </c>
      <c r="B97" s="112"/>
      <c r="C97" s="112"/>
      <c r="D97" s="113"/>
      <c r="E97" s="118">
        <f>SUM(E87:E96)</f>
        <v>0</v>
      </c>
      <c r="F97" s="152">
        <f>SUM(F87:F91)</f>
        <v>0</v>
      </c>
      <c r="G97" s="116" t="str">
        <f t="shared" si="4"/>
        <v/>
      </c>
      <c r="L97"/>
    </row>
    <row r="98" spans="1:12" ht="15.75" thickBot="1" x14ac:dyDescent="0.3">
      <c r="L98" s="3"/>
    </row>
    <row r="99" spans="1:12" ht="45.75" thickBot="1" x14ac:dyDescent="0.3">
      <c r="A99" s="192" t="s">
        <v>120</v>
      </c>
      <c r="B99" s="298"/>
      <c r="C99" s="299"/>
      <c r="D99" s="299"/>
      <c r="E99" s="299"/>
      <c r="F99" s="299"/>
      <c r="G99" s="300"/>
    </row>
    <row r="100" spans="1:12" customFormat="1" ht="15" x14ac:dyDescent="0.25">
      <c r="A100" s="87"/>
      <c r="B100" s="87"/>
      <c r="C100" s="87"/>
      <c r="D100" s="87"/>
      <c r="E100" s="87"/>
      <c r="F100" s="87"/>
      <c r="G100" s="4"/>
      <c r="H100" s="4"/>
      <c r="I100" s="5"/>
      <c r="J100" s="5"/>
      <c r="K100" s="5"/>
      <c r="L100" s="4"/>
    </row>
    <row r="101" spans="1:12" customFormat="1" ht="48" customHeight="1" x14ac:dyDescent="0.3">
      <c r="A101" s="22" t="s">
        <v>90</v>
      </c>
      <c r="H101" s="4"/>
      <c r="I101" s="5"/>
      <c r="J101" s="5"/>
      <c r="K101" s="5"/>
      <c r="L101" s="4"/>
    </row>
    <row r="102" spans="1:12" customFormat="1" ht="19.5" thickBot="1" x14ac:dyDescent="0.35">
      <c r="A102" s="22"/>
      <c r="H102" s="4"/>
      <c r="I102" s="5"/>
      <c r="J102" s="5"/>
      <c r="K102" s="5"/>
    </row>
    <row r="103" spans="1:12" customFormat="1" ht="90" x14ac:dyDescent="0.25">
      <c r="A103" s="48" t="s">
        <v>31</v>
      </c>
      <c r="B103" s="49" t="s">
        <v>32</v>
      </c>
      <c r="C103" s="49" t="s">
        <v>91</v>
      </c>
      <c r="D103" s="49" t="s">
        <v>99</v>
      </c>
      <c r="E103" s="49" t="s">
        <v>33</v>
      </c>
      <c r="I103" s="183"/>
      <c r="J103" s="183"/>
      <c r="K103" s="183"/>
    </row>
    <row r="104" spans="1:12" customFormat="1" ht="15" outlineLevel="2" x14ac:dyDescent="0.25">
      <c r="A104" s="153"/>
      <c r="B104" s="154"/>
      <c r="C104" s="154"/>
      <c r="D104" s="154"/>
      <c r="E104" s="88" t="str">
        <f t="shared" ref="E104:E108" si="6">IF(B104&lt;&gt;"",MIN(B104/(C104*12)*D104,B104),"")</f>
        <v/>
      </c>
      <c r="I104" s="5"/>
      <c r="J104" s="5"/>
      <c r="K104" s="5"/>
    </row>
    <row r="105" spans="1:12" customFormat="1" ht="15" outlineLevel="2" x14ac:dyDescent="0.25">
      <c r="A105" s="153"/>
      <c r="B105" s="154"/>
      <c r="C105" s="154"/>
      <c r="D105" s="154"/>
      <c r="E105" s="88" t="str">
        <f t="shared" si="6"/>
        <v/>
      </c>
      <c r="I105" s="5"/>
      <c r="J105" s="5"/>
      <c r="K105" s="5"/>
    </row>
    <row r="106" spans="1:12" customFormat="1" ht="15" outlineLevel="2" x14ac:dyDescent="0.25">
      <c r="A106" s="153"/>
      <c r="B106" s="154"/>
      <c r="C106" s="154"/>
      <c r="D106" s="154"/>
      <c r="E106" s="88" t="str">
        <f t="shared" si="6"/>
        <v/>
      </c>
      <c r="H106" s="4"/>
      <c r="I106" s="5"/>
      <c r="J106" s="5"/>
      <c r="K106" s="5"/>
    </row>
    <row r="107" spans="1:12" customFormat="1" ht="15" outlineLevel="2" x14ac:dyDescent="0.25">
      <c r="A107" s="153"/>
      <c r="B107" s="154"/>
      <c r="C107" s="154"/>
      <c r="D107" s="154"/>
      <c r="E107" s="88" t="str">
        <f t="shared" si="6"/>
        <v/>
      </c>
      <c r="H107" s="4"/>
      <c r="I107" s="5"/>
      <c r="J107" s="5"/>
      <c r="K107" s="5"/>
    </row>
    <row r="108" spans="1:12" customFormat="1" ht="15" x14ac:dyDescent="0.25">
      <c r="A108" s="153"/>
      <c r="B108" s="154"/>
      <c r="C108" s="154"/>
      <c r="D108" s="154"/>
      <c r="E108" s="88" t="str">
        <f t="shared" si="6"/>
        <v/>
      </c>
      <c r="H108" s="4"/>
      <c r="I108" s="5"/>
      <c r="J108" s="5"/>
      <c r="K108" s="5"/>
    </row>
    <row r="109" spans="1:12" ht="15.75" thickBot="1" x14ac:dyDescent="0.3">
      <c r="A109" s="45" t="s">
        <v>17</v>
      </c>
      <c r="B109" s="46">
        <f t="shared" ref="B109:D109" si="7">SUM(B104:B108)</f>
        <v>0</v>
      </c>
      <c r="C109" s="46">
        <f t="shared" si="7"/>
        <v>0</v>
      </c>
      <c r="D109" s="46">
        <f t="shared" si="7"/>
        <v>0</v>
      </c>
      <c r="E109" s="56">
        <f>SUM(E104:E108)</f>
        <v>0</v>
      </c>
      <c r="F109"/>
      <c r="G109"/>
      <c r="L109"/>
    </row>
    <row r="110" spans="1:12" customFormat="1" ht="15.75" outlineLevel="3" thickBot="1" x14ac:dyDescent="0.3">
      <c r="A110" s="4"/>
      <c r="B110" s="4"/>
      <c r="C110" s="4"/>
      <c r="D110" s="4"/>
      <c r="E110" s="4"/>
      <c r="F110" s="4"/>
      <c r="G110" s="4"/>
      <c r="H110" s="4"/>
      <c r="I110" s="5"/>
      <c r="J110" s="5"/>
      <c r="K110" s="5"/>
    </row>
    <row r="111" spans="1:12" ht="45.75" thickBot="1" x14ac:dyDescent="0.3">
      <c r="A111" s="192" t="s">
        <v>132</v>
      </c>
      <c r="B111" s="298"/>
      <c r="C111" s="299"/>
      <c r="D111" s="299"/>
      <c r="E111" s="299"/>
      <c r="F111" s="299"/>
      <c r="G111" s="300"/>
    </row>
    <row r="112" spans="1:12" ht="15" x14ac:dyDescent="0.25">
      <c r="L112"/>
    </row>
    <row r="113" spans="1:12" customFormat="1" ht="52.5" customHeight="1" x14ac:dyDescent="0.25">
      <c r="A113" s="4"/>
      <c r="B113" s="4"/>
      <c r="C113" s="4"/>
      <c r="D113" s="4"/>
      <c r="E113" s="4"/>
      <c r="F113" s="4"/>
      <c r="G113" s="4"/>
      <c r="H113" s="4"/>
      <c r="I113" s="5"/>
      <c r="J113" s="5"/>
      <c r="K113" s="5"/>
      <c r="L113" s="4"/>
    </row>
    <row r="115" spans="1:12" ht="15" x14ac:dyDescent="0.25">
      <c r="I115" s="183"/>
      <c r="J115" s="183"/>
      <c r="K115" s="183"/>
      <c r="L115"/>
    </row>
  </sheetData>
  <mergeCells count="60">
    <mergeCell ref="A5:A6"/>
    <mergeCell ref="C9:G9"/>
    <mergeCell ref="C11:G11"/>
    <mergeCell ref="J11:L11"/>
    <mergeCell ref="C12:G12"/>
    <mergeCell ref="J12:L12"/>
    <mergeCell ref="C13:G13"/>
    <mergeCell ref="J13:L13"/>
    <mergeCell ref="C14:G14"/>
    <mergeCell ref="J14:L14"/>
    <mergeCell ref="C15:G15"/>
    <mergeCell ref="J15:L15"/>
    <mergeCell ref="C16:G16"/>
    <mergeCell ref="J16:L16"/>
    <mergeCell ref="C17:G17"/>
    <mergeCell ref="J17:L17"/>
    <mergeCell ref="C18:G18"/>
    <mergeCell ref="J18:L18"/>
    <mergeCell ref="C19:G19"/>
    <mergeCell ref="J19:L19"/>
    <mergeCell ref="C21:G21"/>
    <mergeCell ref="J21:L21"/>
    <mergeCell ref="C22:G22"/>
    <mergeCell ref="J22:L22"/>
    <mergeCell ref="J20:L20"/>
    <mergeCell ref="J23:L23"/>
    <mergeCell ref="J26:L26"/>
    <mergeCell ref="J28:L28"/>
    <mergeCell ref="C30:G30"/>
    <mergeCell ref="J30:L30"/>
    <mergeCell ref="I31:K31"/>
    <mergeCell ref="J32:L32"/>
    <mergeCell ref="C34:G34"/>
    <mergeCell ref="C35:G35"/>
    <mergeCell ref="C36:G36"/>
    <mergeCell ref="C57:G57"/>
    <mergeCell ref="C58:G58"/>
    <mergeCell ref="C59:G59"/>
    <mergeCell ref="C50:G50"/>
    <mergeCell ref="C51:G51"/>
    <mergeCell ref="C52:G52"/>
    <mergeCell ref="C53:G53"/>
    <mergeCell ref="C54:G54"/>
    <mergeCell ref="C55:G55"/>
    <mergeCell ref="C62:G62"/>
    <mergeCell ref="B82:G82"/>
    <mergeCell ref="B99:G99"/>
    <mergeCell ref="B111:G111"/>
    <mergeCell ref="C20:G20"/>
    <mergeCell ref="C60:G60"/>
    <mergeCell ref="C61:G61"/>
    <mergeCell ref="C49:G49"/>
    <mergeCell ref="C43:G43"/>
    <mergeCell ref="C23:G23"/>
    <mergeCell ref="C44:G44"/>
    <mergeCell ref="C45:G45"/>
    <mergeCell ref="C46:G46"/>
    <mergeCell ref="C47:G47"/>
    <mergeCell ref="C48:G48"/>
    <mergeCell ref="C56:G56"/>
  </mergeCells>
  <dataValidations count="1">
    <dataValidation type="list" allowBlank="1" showInputMessage="1" showErrorMessage="1" sqref="L53:L54 L45 L48:L49 L60 L62" xr:uid="{26CA15D5-3C6B-4842-AB32-E66678750FC9}">
      <formula1>"oui,non"</formula1>
    </dataValidation>
  </dataValidations>
  <pageMargins left="0.51181102362204722" right="0.51181102362204722" top="0.74803149606299213" bottom="0.74803149606299213" header="0.31496062992125984" footer="0.31496062992125984"/>
  <pageSetup paperSize="9" scale="65" fitToHeight="2" orientation="portrait" r:id="rId1"/>
  <headerFooter>
    <oddFooter>&amp;C&amp;A&amp;R&amp;P/&amp;N</oddFooter>
  </headerFooter>
  <rowBreaks count="1" manualBreakCount="1">
    <brk id="6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94DC5-87FF-444F-B5A2-FF72BBC40236}">
  <sheetPr>
    <tabColor theme="0" tint="-0.499984740745262"/>
    <pageSetUpPr fitToPage="1"/>
  </sheetPr>
  <dimension ref="A1:O64"/>
  <sheetViews>
    <sheetView zoomScale="70" zoomScaleNormal="70" zoomScaleSheetLayoutView="70" workbookViewId="0">
      <selection activeCell="F23" sqref="F23"/>
    </sheetView>
  </sheetViews>
  <sheetFormatPr baseColWidth="10" defaultRowHeight="12.75" x14ac:dyDescent="0.2"/>
  <cols>
    <col min="1" max="1" width="49" style="4" customWidth="1"/>
    <col min="2" max="2" width="13.42578125" style="4" customWidth="1"/>
    <col min="3" max="3" width="13.85546875" style="4" customWidth="1"/>
    <col min="4" max="7" width="13.42578125" style="4" customWidth="1"/>
    <col min="8" max="8" width="4" style="4" customWidth="1"/>
    <col min="9" max="9" width="17" style="5" customWidth="1"/>
    <col min="10" max="11" width="21" style="5" customWidth="1"/>
    <col min="12" max="12" width="21" style="4" customWidth="1"/>
    <col min="13" max="19" width="13.85546875" style="4" customWidth="1"/>
    <col min="20" max="16384" width="11.42578125" style="4"/>
  </cols>
  <sheetData>
    <row r="1" spans="1:12" ht="27" thickBot="1" x14ac:dyDescent="0.45">
      <c r="A1" s="311" t="s">
        <v>178</v>
      </c>
      <c r="B1" s="311"/>
      <c r="C1" s="311"/>
      <c r="D1" s="311"/>
      <c r="E1" s="311"/>
      <c r="F1" s="311"/>
      <c r="G1" s="311"/>
    </row>
    <row r="2" spans="1:12" ht="15" x14ac:dyDescent="0.25">
      <c r="A2" s="334" t="s">
        <v>179</v>
      </c>
      <c r="B2" s="334"/>
      <c r="C2" s="334"/>
      <c r="D2" s="334"/>
      <c r="E2" s="334"/>
      <c r="F2" s="334"/>
      <c r="G2" s="334"/>
      <c r="I2" s="232"/>
      <c r="J2" s="233"/>
      <c r="K2" s="233"/>
      <c r="L2" s="194"/>
    </row>
    <row r="3" spans="1:12" ht="18.75" customHeight="1" x14ac:dyDescent="0.4">
      <c r="A3" s="22" t="s">
        <v>15</v>
      </c>
      <c r="I3" s="196" t="s">
        <v>117</v>
      </c>
      <c r="J3" s="197"/>
      <c r="K3" s="197"/>
      <c r="L3" s="198"/>
    </row>
    <row r="4" spans="1:12" ht="18.75" customHeight="1" thickBot="1" x14ac:dyDescent="0.25">
      <c r="C4" s="5"/>
      <c r="D4" s="5"/>
      <c r="E4" s="5"/>
      <c r="F4" s="5"/>
      <c r="G4" s="5"/>
      <c r="I4" s="200" t="s">
        <v>118</v>
      </c>
      <c r="J4" s="50"/>
      <c r="K4" s="50"/>
      <c r="L4" s="195"/>
    </row>
    <row r="5" spans="1:12" ht="18.75" customHeight="1" x14ac:dyDescent="0.2">
      <c r="A5" s="122" t="s">
        <v>155</v>
      </c>
      <c r="B5" s="123"/>
      <c r="C5" s="308" t="s">
        <v>83</v>
      </c>
      <c r="D5" s="309"/>
      <c r="E5" s="309"/>
      <c r="F5" s="309"/>
      <c r="G5" s="310"/>
      <c r="I5" s="199"/>
      <c r="J5" s="50"/>
      <c r="K5" s="50"/>
      <c r="L5" s="195"/>
    </row>
    <row r="6" spans="1:12" ht="18.75" customHeight="1" x14ac:dyDescent="0.2">
      <c r="A6" s="168" t="s">
        <v>156</v>
      </c>
      <c r="B6" s="169"/>
      <c r="C6" s="184"/>
      <c r="D6" s="184"/>
      <c r="E6" s="184"/>
      <c r="F6" s="184"/>
      <c r="G6" s="185"/>
      <c r="I6" s="199"/>
      <c r="J6" s="50"/>
      <c r="K6" s="50"/>
      <c r="L6" s="195"/>
    </row>
    <row r="7" spans="1:12" ht="25.5" x14ac:dyDescent="0.2">
      <c r="A7" s="170" t="s">
        <v>171</v>
      </c>
      <c r="B7" s="335">
        <f>'Demandeur 1'!B11+'Demandeur 2'!B11+'Demandeur 3'!B11+'Demandeur 4'!B11+'Demandeur 5'!B11</f>
        <v>0</v>
      </c>
      <c r="C7" s="336"/>
      <c r="D7" s="336"/>
      <c r="E7" s="336"/>
      <c r="F7" s="336"/>
      <c r="G7" s="336"/>
      <c r="I7" s="201">
        <f>'Demandeur 1'!I11+'Demandeur 2'!I11+'Demandeur 3'!I11+'Demandeur 4'!I11+'Demandeur 5'!I11</f>
        <v>0</v>
      </c>
      <c r="J7" s="287" t="s">
        <v>175</v>
      </c>
      <c r="K7" s="287"/>
      <c r="L7" s="288"/>
    </row>
    <row r="8" spans="1:12" x14ac:dyDescent="0.2">
      <c r="A8" s="170" t="s">
        <v>74</v>
      </c>
      <c r="B8" s="335">
        <f>'Demandeur 1'!B12+'Demandeur 2'!B12+'Demandeur 3'!B12+'Demandeur 4'!B12+'Demandeur 5'!B12</f>
        <v>0</v>
      </c>
      <c r="C8" s="336"/>
      <c r="D8" s="336"/>
      <c r="E8" s="336"/>
      <c r="F8" s="336"/>
      <c r="G8" s="336"/>
      <c r="I8" s="202">
        <f>'Demandeur 1'!I12+'Demandeur 2'!I12+'Demandeur 3'!I12+'Demandeur 4'!I12+'Demandeur 5'!I12</f>
        <v>0</v>
      </c>
      <c r="J8" s="287" t="s">
        <v>175</v>
      </c>
      <c r="K8" s="287"/>
      <c r="L8" s="288"/>
    </row>
    <row r="9" spans="1:12" x14ac:dyDescent="0.2">
      <c r="A9" s="170" t="s">
        <v>124</v>
      </c>
      <c r="B9" s="335">
        <f>'Demandeur 1'!B13+'Demandeur 2'!B13+'Demandeur 3'!B13+'Demandeur 4'!B13+'Demandeur 5'!B13</f>
        <v>0</v>
      </c>
      <c r="C9" s="336"/>
      <c r="D9" s="336"/>
      <c r="E9" s="336"/>
      <c r="F9" s="336"/>
      <c r="G9" s="336"/>
      <c r="H9" s="5"/>
      <c r="I9" s="201">
        <f>'Demandeur 1'!I13+'Demandeur 2'!I13+'Demandeur 3'!I13+'Demandeur 4'!I13+'Demandeur 5'!I13</f>
        <v>0</v>
      </c>
      <c r="J9" s="287" t="s">
        <v>175</v>
      </c>
      <c r="K9" s="287"/>
      <c r="L9" s="288"/>
    </row>
    <row r="10" spans="1:12" ht="25.5" x14ac:dyDescent="0.2">
      <c r="A10" s="170" t="s">
        <v>172</v>
      </c>
      <c r="B10" s="335">
        <f>'Demandeur 1'!B14+'Demandeur 2'!B14+'Demandeur 3'!B14+'Demandeur 4'!B14+'Demandeur 5'!B14</f>
        <v>0</v>
      </c>
      <c r="C10" s="336"/>
      <c r="D10" s="336"/>
      <c r="E10" s="336"/>
      <c r="F10" s="336"/>
      <c r="G10" s="336"/>
      <c r="H10" s="51"/>
      <c r="I10" s="201">
        <f>'Demandeur 1'!I14+'Demandeur 2'!I14+'Demandeur 3'!I14+'Demandeur 4'!I14+'Demandeur 5'!I14</f>
        <v>0</v>
      </c>
      <c r="J10" s="287" t="s">
        <v>175</v>
      </c>
      <c r="K10" s="287"/>
      <c r="L10" s="288"/>
    </row>
    <row r="11" spans="1:12" ht="21.75" customHeight="1" x14ac:dyDescent="0.2">
      <c r="A11" s="170" t="s">
        <v>174</v>
      </c>
      <c r="B11" s="335">
        <f>'Demandeur 1'!B15+'Demandeur 2'!B15+'Demandeur 3'!B15+'Demandeur 4'!B15+'Demandeur 5'!B15</f>
        <v>0</v>
      </c>
      <c r="C11" s="336"/>
      <c r="D11" s="336"/>
      <c r="E11" s="336"/>
      <c r="F11" s="336"/>
      <c r="G11" s="336"/>
      <c r="H11" s="173"/>
      <c r="I11" s="201">
        <f>'Demandeur 1'!I15+'Demandeur 2'!I15+'Demandeur 3'!I15+'Demandeur 4'!I15+'Demandeur 5'!I15</f>
        <v>0</v>
      </c>
      <c r="J11" s="287" t="s">
        <v>175</v>
      </c>
      <c r="K11" s="287"/>
      <c r="L11" s="288"/>
    </row>
    <row r="12" spans="1:12" ht="51" customHeight="1" x14ac:dyDescent="0.2">
      <c r="A12" s="337" t="s">
        <v>78</v>
      </c>
      <c r="B12" s="338">
        <f>'Demandeur 1'!B16+'Demandeur 2'!B16+'Demandeur 3'!B16+'Demandeur 4'!B16+'Demandeur 5'!B16</f>
        <v>0</v>
      </c>
      <c r="C12" s="336"/>
      <c r="D12" s="336"/>
      <c r="E12" s="336"/>
      <c r="F12" s="336"/>
      <c r="G12" s="336"/>
      <c r="H12" s="174"/>
      <c r="I12" s="203">
        <f>'Demandeur 1'!I16+'Demandeur 2'!I16+'Demandeur 3'!I16+'Demandeur 4'!I16+'Demandeur 5'!I16</f>
        <v>0</v>
      </c>
      <c r="J12" s="287" t="s">
        <v>175</v>
      </c>
      <c r="K12" s="287"/>
      <c r="L12" s="288"/>
    </row>
    <row r="13" spans="1:12" ht="25.5" x14ac:dyDescent="0.2">
      <c r="A13" s="170" t="s">
        <v>108</v>
      </c>
      <c r="B13" s="335">
        <f>'Demandeur 1'!B17+'Demandeur 2'!B17+'Demandeur 3'!B17+'Demandeur 4'!B17+'Demandeur 5'!B17</f>
        <v>0</v>
      </c>
      <c r="C13" s="339" t="s">
        <v>77</v>
      </c>
      <c r="D13" s="339"/>
      <c r="E13" s="339"/>
      <c r="F13" s="339"/>
      <c r="G13" s="339"/>
      <c r="H13" s="175"/>
      <c r="I13" s="202">
        <f>'Demandeur 1'!I17+'Demandeur 2'!I17+'Demandeur 3'!I17+'Demandeur 4'!I17+'Demandeur 5'!I17</f>
        <v>0</v>
      </c>
      <c r="J13" s="287" t="s">
        <v>175</v>
      </c>
      <c r="K13" s="287"/>
      <c r="L13" s="288"/>
    </row>
    <row r="14" spans="1:12" ht="38.25" x14ac:dyDescent="0.2">
      <c r="A14" s="170" t="s">
        <v>129</v>
      </c>
      <c r="B14" s="335">
        <f>'Demandeur 1'!B18+'Demandeur 2'!B18+'Demandeur 3'!B18+'Demandeur 4'!B18+'Demandeur 5'!B18</f>
        <v>0</v>
      </c>
      <c r="C14" s="339" t="s">
        <v>77</v>
      </c>
      <c r="D14" s="339"/>
      <c r="E14" s="339"/>
      <c r="F14" s="339"/>
      <c r="G14" s="339"/>
      <c r="H14" s="175"/>
      <c r="I14" s="202">
        <f>'Demandeur 1'!I18+'Demandeur 2'!I18+'Demandeur 3'!I18+'Demandeur 4'!I18+'Demandeur 5'!I18</f>
        <v>0</v>
      </c>
      <c r="J14" s="287" t="s">
        <v>175</v>
      </c>
      <c r="K14" s="287"/>
      <c r="L14" s="288"/>
    </row>
    <row r="15" spans="1:12" x14ac:dyDescent="0.2">
      <c r="A15" s="170" t="s">
        <v>6</v>
      </c>
      <c r="B15" s="335">
        <f>'Demandeur 1'!B19+'Demandeur 2'!B19+'Demandeur 3'!B19+'Demandeur 4'!B19+'Demandeur 5'!B19</f>
        <v>0</v>
      </c>
      <c r="C15" s="339"/>
      <c r="D15" s="339"/>
      <c r="E15" s="339"/>
      <c r="F15" s="339"/>
      <c r="G15" s="339"/>
      <c r="H15" s="175"/>
      <c r="I15" s="201">
        <f>'Demandeur 1'!I19+'Demandeur 2'!I19+'Demandeur 3'!I19+'Demandeur 4'!I19+'Demandeur 5'!I19</f>
        <v>0</v>
      </c>
      <c r="J15" s="287" t="s">
        <v>175</v>
      </c>
      <c r="K15" s="287"/>
      <c r="L15" s="288"/>
    </row>
    <row r="16" spans="1:12" x14ac:dyDescent="0.2">
      <c r="A16" s="170" t="s">
        <v>180</v>
      </c>
      <c r="B16" s="335">
        <f>'Demandeur 1'!B20+'Demandeur 2'!B20+'Demandeur 3'!B20+'Demandeur 4'!B20+'Demandeur 5'!B20</f>
        <v>0</v>
      </c>
      <c r="C16" s="339"/>
      <c r="D16" s="339"/>
      <c r="E16" s="339"/>
      <c r="F16" s="339"/>
      <c r="G16" s="339"/>
      <c r="H16" s="175"/>
      <c r="I16" s="201">
        <f>'Demandeur 1'!I20+'Demandeur 2'!I20+'Demandeur 3'!I20+'Demandeur 4'!I20+'Demandeur 5'!I20</f>
        <v>0</v>
      </c>
      <c r="J16" s="287" t="s">
        <v>175</v>
      </c>
      <c r="K16" s="287"/>
      <c r="L16" s="288"/>
    </row>
    <row r="17" spans="1:15" x14ac:dyDescent="0.2">
      <c r="A17" s="170" t="s">
        <v>130</v>
      </c>
      <c r="B17" s="335">
        <f>'Demandeur 1'!B21+'Demandeur 2'!B21+'Demandeur 3'!B21+'Demandeur 4'!B21+'Demandeur 5'!B21</f>
        <v>0</v>
      </c>
      <c r="C17" s="340"/>
      <c r="D17" s="340"/>
      <c r="E17" s="340"/>
      <c r="F17" s="340"/>
      <c r="G17" s="340"/>
      <c r="H17" s="175"/>
      <c r="I17" s="201">
        <f>'Demandeur 1'!I21+'Demandeur 2'!I21+'Demandeur 3'!I21+'Demandeur 4'!I21+'Demandeur 5'!I21</f>
        <v>0</v>
      </c>
      <c r="J17" s="287" t="s">
        <v>175</v>
      </c>
      <c r="K17" s="287"/>
      <c r="L17" s="288"/>
    </row>
    <row r="18" spans="1:15" ht="25.5" x14ac:dyDescent="0.2">
      <c r="A18" s="170" t="s">
        <v>173</v>
      </c>
      <c r="B18" s="335">
        <f>'Demandeur 1'!B22+'Demandeur 2'!B22+'Demandeur 3'!B22+'Demandeur 4'!B22+'Demandeur 5'!B22</f>
        <v>0</v>
      </c>
      <c r="C18" s="339" t="s">
        <v>77</v>
      </c>
      <c r="D18" s="339"/>
      <c r="E18" s="339"/>
      <c r="F18" s="339"/>
      <c r="G18" s="339"/>
      <c r="H18" s="174"/>
      <c r="I18" s="201">
        <f>'Demandeur 1'!I22+'Demandeur 2'!I22+'Demandeur 3'!I22+'Demandeur 4'!I22+'Demandeur 5'!I22</f>
        <v>0</v>
      </c>
      <c r="J18" s="287" t="s">
        <v>175</v>
      </c>
      <c r="K18" s="287"/>
      <c r="L18" s="288"/>
    </row>
    <row r="19" spans="1:15" ht="38.25" customHeight="1" thickBot="1" x14ac:dyDescent="0.25">
      <c r="A19" s="341" t="s">
        <v>157</v>
      </c>
      <c r="B19" s="342">
        <f>'Demandeur 1'!B23+'Demandeur 2'!B23+'Demandeur 3'!B23+'Demandeur 4'!B23+'Demandeur 5'!B23</f>
        <v>0</v>
      </c>
      <c r="C19" s="343"/>
      <c r="D19" s="343"/>
      <c r="E19" s="343"/>
      <c r="F19" s="343"/>
      <c r="G19" s="343"/>
      <c r="H19" s="175"/>
      <c r="I19" s="204">
        <f>'Demandeur 1'!I23+'Demandeur 2'!I23+'Demandeur 3'!I23+'Demandeur 4'!I23+'Demandeur 5'!I23</f>
        <v>0</v>
      </c>
      <c r="J19" s="287" t="s">
        <v>175</v>
      </c>
      <c r="K19" s="287"/>
      <c r="L19" s="288"/>
    </row>
    <row r="20" spans="1:15" x14ac:dyDescent="0.2">
      <c r="A20" s="11"/>
      <c r="B20" s="12"/>
      <c r="C20" s="11"/>
      <c r="D20" s="11"/>
      <c r="E20" s="11"/>
      <c r="F20" s="11"/>
      <c r="G20" s="11"/>
      <c r="H20" s="175"/>
      <c r="I20" s="205"/>
      <c r="J20" s="50"/>
      <c r="K20" s="50"/>
      <c r="L20" s="195"/>
    </row>
    <row r="21" spans="1:15" ht="15.75" thickBot="1" x14ac:dyDescent="0.25">
      <c r="A21" s="92" t="s">
        <v>14</v>
      </c>
      <c r="B21" s="93"/>
      <c r="C21" s="94"/>
      <c r="D21" s="347"/>
      <c r="E21" s="347"/>
      <c r="F21" s="347"/>
      <c r="G21" s="347"/>
      <c r="H21" s="175"/>
      <c r="I21" s="199"/>
      <c r="J21" s="50"/>
      <c r="K21" s="50"/>
      <c r="L21" s="195"/>
    </row>
    <row r="22" spans="1:15" ht="13.5" thickBot="1" x14ac:dyDescent="0.25">
      <c r="A22" s="127" t="s">
        <v>11</v>
      </c>
      <c r="B22" s="346">
        <f>'Demandeur 1'!B26+'Demandeur 2'!B26+'Demandeur 3'!B26+'Demandeur 4'!B26+'Demandeur 5'!B26</f>
        <v>0</v>
      </c>
      <c r="C22" s="186"/>
      <c r="D22" s="187"/>
      <c r="E22" s="187"/>
      <c r="F22" s="187"/>
      <c r="G22" s="187"/>
      <c r="H22" s="176"/>
      <c r="I22" s="155">
        <f>'Demandeur 1'!I26+'Demandeur 2'!I26+'Demandeur 3'!I26+'Demandeur 4'!I26+'Demandeur 5'!I26</f>
        <v>0</v>
      </c>
      <c r="J22" s="287" t="s">
        <v>175</v>
      </c>
      <c r="K22" s="287"/>
      <c r="L22" s="288"/>
    </row>
    <row r="23" spans="1:15" ht="39.75" customHeight="1" thickBot="1" x14ac:dyDescent="0.25">
      <c r="A23" s="16"/>
      <c r="B23" s="12"/>
      <c r="C23" s="11"/>
      <c r="D23" s="11"/>
      <c r="E23" s="11"/>
      <c r="F23" s="11"/>
      <c r="G23" s="11"/>
      <c r="H23" s="175"/>
      <c r="I23" s="205"/>
      <c r="J23" s="50"/>
      <c r="K23" s="50"/>
      <c r="L23" s="195"/>
    </row>
    <row r="24" spans="1:15" ht="26.25" customHeight="1" thickBot="1" x14ac:dyDescent="0.25">
      <c r="A24" s="133" t="s">
        <v>12</v>
      </c>
      <c r="B24" s="134">
        <f>'Demandeur 1'!B28+'Demandeur 2'!B28+'Demandeur 3'!B28+'Demandeur 4'!B28+'Demandeur 5'!B28</f>
        <v>0</v>
      </c>
      <c r="C24" s="188"/>
      <c r="D24" s="176"/>
      <c r="E24" s="176"/>
      <c r="F24" s="176"/>
      <c r="G24" s="176"/>
      <c r="H24" s="176"/>
      <c r="I24" s="114">
        <f>I22+I19</f>
        <v>0</v>
      </c>
      <c r="J24" s="287" t="s">
        <v>175</v>
      </c>
      <c r="K24" s="287"/>
      <c r="L24" s="288"/>
    </row>
    <row r="25" spans="1:15" x14ac:dyDescent="0.2">
      <c r="A25" s="132"/>
      <c r="B25" s="50"/>
      <c r="C25" s="132"/>
      <c r="D25" s="176"/>
      <c r="E25" s="176"/>
      <c r="F25" s="176"/>
      <c r="G25" s="176"/>
      <c r="H25" s="11"/>
      <c r="I25" s="115" t="s">
        <v>145</v>
      </c>
      <c r="J25" s="50"/>
      <c r="K25" s="50"/>
      <c r="L25" s="195"/>
    </row>
    <row r="26" spans="1:15" ht="20.25" customHeight="1" thickBot="1" x14ac:dyDescent="0.25">
      <c r="A26" s="119" t="s">
        <v>19</v>
      </c>
      <c r="B26" s="134">
        <f>'Demandeur 1'!B30+'Demandeur 2'!B30+'Demandeur 3'!B30+'Demandeur 4'!B30+'Demandeur 5'!B30</f>
        <v>0</v>
      </c>
      <c r="C26" s="295" t="str">
        <f>IF(B26&gt;0,"Le plan de financement est excédentaire.",IF(B26&lt;0,"Le plan de financement est en déficit.",""))</f>
        <v/>
      </c>
      <c r="D26" s="296"/>
      <c r="E26" s="296"/>
      <c r="F26" s="296"/>
      <c r="G26" s="296"/>
      <c r="H26" s="177"/>
      <c r="I26" s="162" t="e">
        <f>B42/I24</f>
        <v>#DIV/0!</v>
      </c>
      <c r="J26" s="287"/>
      <c r="K26" s="287"/>
      <c r="L26" s="288"/>
      <c r="O26" s="193"/>
    </row>
    <row r="27" spans="1:15" x14ac:dyDescent="0.2">
      <c r="A27" s="132"/>
      <c r="B27" s="140"/>
      <c r="C27" s="141"/>
      <c r="D27" s="179"/>
      <c r="E27" s="179"/>
      <c r="F27" s="179"/>
      <c r="G27" s="179"/>
      <c r="H27" s="11"/>
      <c r="I27" s="289" t="s">
        <v>166</v>
      </c>
      <c r="J27" s="290"/>
      <c r="K27" s="291"/>
      <c r="L27" s="164"/>
      <c r="O27" s="193"/>
    </row>
    <row r="28" spans="1:15" ht="19.5" thickBot="1" x14ac:dyDescent="0.35">
      <c r="A28" s="44" t="s">
        <v>121</v>
      </c>
      <c r="B28" s="95"/>
      <c r="C28" s="95"/>
      <c r="D28" s="180"/>
      <c r="E28" s="180"/>
      <c r="F28" s="180"/>
      <c r="G28" s="180"/>
      <c r="H28" s="11"/>
      <c r="I28" s="163">
        <f>I24*$L$27</f>
        <v>0</v>
      </c>
      <c r="J28" s="287" t="s">
        <v>175</v>
      </c>
      <c r="K28" s="287"/>
      <c r="L28" s="288"/>
    </row>
    <row r="29" spans="1:15" ht="19.5" thickBot="1" x14ac:dyDescent="0.35">
      <c r="A29" s="17"/>
      <c r="C29" s="137"/>
      <c r="D29" s="137"/>
      <c r="E29" s="137"/>
      <c r="F29" s="137"/>
      <c r="G29" s="137"/>
      <c r="H29" s="176"/>
      <c r="I29" s="200" t="s">
        <v>167</v>
      </c>
      <c r="J29" s="50"/>
      <c r="K29" s="50"/>
      <c r="L29" s="195"/>
    </row>
    <row r="30" spans="1:15" x14ac:dyDescent="0.2">
      <c r="A30" s="129" t="s">
        <v>163</v>
      </c>
      <c r="B30" s="130" t="s">
        <v>40</v>
      </c>
      <c r="C30" s="303" t="s">
        <v>5</v>
      </c>
      <c r="D30" s="304"/>
      <c r="E30" s="304"/>
      <c r="F30" s="304"/>
      <c r="G30" s="305"/>
      <c r="H30" s="176"/>
      <c r="I30" s="199"/>
      <c r="J30" s="50"/>
      <c r="K30" s="50"/>
      <c r="L30" s="195"/>
    </row>
    <row r="31" spans="1:15" x14ac:dyDescent="0.2">
      <c r="A31" s="14" t="s">
        <v>29</v>
      </c>
      <c r="B31" s="344">
        <f>'Demandeur 1'!B35+'Demandeur 2'!B35+'Demandeur 3'!B35+'Demandeur 4'!B35+'Demandeur 5'!B35</f>
        <v>0</v>
      </c>
      <c r="C31" s="339"/>
      <c r="D31" s="339"/>
      <c r="E31" s="339"/>
      <c r="F31" s="339"/>
      <c r="G31" s="339"/>
      <c r="H31" s="178"/>
      <c r="I31" s="207">
        <f>'Demandeur 1'!I35+'Demandeur 2'!I35+'Demandeur 3'!I35+'Demandeur 4'!I35+'Demandeur 5'!I35</f>
        <v>0</v>
      </c>
      <c r="J31" s="50"/>
      <c r="K31" s="50"/>
      <c r="L31" s="195"/>
    </row>
    <row r="32" spans="1:15" ht="42.75" customHeight="1" x14ac:dyDescent="0.2">
      <c r="A32" s="14" t="s">
        <v>113</v>
      </c>
      <c r="B32" s="344">
        <f>'Demandeur 1'!B36+'Demandeur 2'!B36+'Demandeur 3'!B36+'Demandeur 4'!B36+'Demandeur 5'!B36</f>
        <v>0</v>
      </c>
      <c r="C32" s="339"/>
      <c r="D32" s="339"/>
      <c r="E32" s="339"/>
      <c r="F32" s="339"/>
      <c r="G32" s="339"/>
      <c r="H32" s="179"/>
      <c r="I32" s="207">
        <f>'Demandeur 1'!I36+'Demandeur 2'!I36+'Demandeur 3'!I36+'Demandeur 4'!I36+'Demandeur 5'!I36</f>
        <v>0</v>
      </c>
      <c r="J32" s="50"/>
      <c r="K32" s="50"/>
      <c r="L32" s="195"/>
    </row>
    <row r="33" spans="1:13" ht="19.5" thickBot="1" x14ac:dyDescent="0.35">
      <c r="A33" s="138" t="s">
        <v>164</v>
      </c>
      <c r="B33" s="189">
        <f>'Demandeur 1'!B37+'Demandeur 2'!B37+'Demandeur 3'!B37+'Demandeur 4'!B37+'Demandeur 5'!B37</f>
        <v>0</v>
      </c>
      <c r="C33" s="190"/>
      <c r="D33" s="96"/>
      <c r="E33" s="96"/>
      <c r="F33" s="96"/>
      <c r="G33" s="96"/>
      <c r="H33" s="180"/>
      <c r="I33" s="208">
        <f>SUM(I31:I32)</f>
        <v>0</v>
      </c>
      <c r="J33" s="50"/>
      <c r="K33" s="50"/>
      <c r="L33" s="195"/>
    </row>
    <row r="34" spans="1:13" ht="12.75" customHeight="1" thickBot="1" x14ac:dyDescent="0.25">
      <c r="A34" s="4" t="s">
        <v>165</v>
      </c>
      <c r="C34" s="5"/>
      <c r="D34" s="5"/>
      <c r="E34" s="5"/>
      <c r="F34" s="5"/>
      <c r="G34" s="5"/>
      <c r="H34" s="5"/>
      <c r="I34" s="220"/>
      <c r="J34" s="136"/>
      <c r="K34" s="136"/>
      <c r="L34" s="221"/>
    </row>
    <row r="35" spans="1:13" x14ac:dyDescent="0.2">
      <c r="C35" s="5"/>
      <c r="D35" s="5"/>
      <c r="E35" s="5"/>
      <c r="F35" s="5"/>
      <c r="G35" s="5"/>
      <c r="H35" s="96"/>
      <c r="I35" s="4"/>
      <c r="J35" s="4"/>
      <c r="K35" s="4"/>
    </row>
    <row r="36" spans="1:13" ht="18.75" x14ac:dyDescent="0.3">
      <c r="A36" s="22" t="s">
        <v>18</v>
      </c>
      <c r="C36" s="5"/>
      <c r="D36" s="5"/>
      <c r="E36" s="5"/>
      <c r="F36" s="5"/>
      <c r="G36" s="5"/>
      <c r="H36" s="5"/>
      <c r="I36" s="4"/>
      <c r="J36" s="4"/>
      <c r="K36" s="4"/>
    </row>
    <row r="37" spans="1:13" ht="26.25" customHeight="1" x14ac:dyDescent="0.25">
      <c r="A37" s="161" t="s">
        <v>154</v>
      </c>
      <c r="B37" s="135" t="s">
        <v>16</v>
      </c>
      <c r="C37" s="303" t="s">
        <v>23</v>
      </c>
      <c r="D37" s="304"/>
      <c r="E37" s="304"/>
      <c r="F37" s="304"/>
      <c r="G37" s="305"/>
      <c r="H37" s="5"/>
      <c r="I37" s="183"/>
      <c r="J37" s="183"/>
      <c r="K37" s="183"/>
      <c r="L37"/>
    </row>
    <row r="38" spans="1:13" x14ac:dyDescent="0.2">
      <c r="A38" s="57" t="s">
        <v>35</v>
      </c>
      <c r="B38" s="58"/>
      <c r="C38" s="306"/>
      <c r="D38" s="306"/>
      <c r="E38" s="306"/>
      <c r="F38" s="306"/>
      <c r="G38" s="306"/>
      <c r="H38" s="5"/>
    </row>
    <row r="39" spans="1:13" ht="25.5" x14ac:dyDescent="0.2">
      <c r="A39" s="7" t="s">
        <v>0</v>
      </c>
      <c r="B39" s="345">
        <f>'Demandeur 1'!B45+'Demandeur 2'!B45+'Demandeur 3'!B45+'Demandeur 4'!B45+'Demandeur 5'!B45</f>
        <v>0</v>
      </c>
      <c r="C39" s="339"/>
      <c r="D39" s="339"/>
      <c r="E39" s="339"/>
      <c r="F39" s="339"/>
      <c r="G39" s="339"/>
      <c r="H39" s="5"/>
    </row>
    <row r="40" spans="1:13" x14ac:dyDescent="0.2">
      <c r="A40" s="7" t="s">
        <v>1</v>
      </c>
      <c r="B40" s="345">
        <f>'Demandeur 1'!B46+'Demandeur 2'!B46+'Demandeur 3'!B46+'Demandeur 4'!B46+'Demandeur 5'!B46</f>
        <v>0</v>
      </c>
      <c r="C40" s="339"/>
      <c r="D40" s="339"/>
      <c r="E40" s="339"/>
      <c r="F40" s="339"/>
      <c r="G40" s="339"/>
      <c r="H40" s="5"/>
    </row>
    <row r="41" spans="1:13" x14ac:dyDescent="0.2">
      <c r="A41" s="7" t="s">
        <v>161</v>
      </c>
      <c r="B41" s="345">
        <f>'Demandeur 1'!B47+'Demandeur 2'!B47+'Demandeur 3'!B47+'Demandeur 4'!B47+'Demandeur 5'!B47</f>
        <v>0</v>
      </c>
      <c r="C41" s="336"/>
      <c r="D41" s="336"/>
      <c r="E41" s="336"/>
      <c r="F41" s="336"/>
      <c r="G41" s="336"/>
      <c r="H41" s="5"/>
    </row>
    <row r="42" spans="1:13" x14ac:dyDescent="0.2">
      <c r="A42" s="7" t="s">
        <v>20</v>
      </c>
      <c r="B42" s="345">
        <f>'Demandeur 1'!B48+'Demandeur 2'!B48+'Demandeur 3'!B48+'Demandeur 4'!B48+'Demandeur 5'!B48</f>
        <v>0</v>
      </c>
      <c r="C42" s="339"/>
      <c r="D42" s="339"/>
      <c r="E42" s="339"/>
      <c r="F42" s="339"/>
      <c r="G42" s="339"/>
      <c r="H42" s="5"/>
    </row>
    <row r="43" spans="1:13" x14ac:dyDescent="0.2">
      <c r="A43" s="14" t="s">
        <v>37</v>
      </c>
      <c r="B43" s="345">
        <f>'Demandeur 1'!B49+'Demandeur 2'!B49+'Demandeur 3'!B49+'Demandeur 4'!B49+'Demandeur 5'!B49</f>
        <v>0</v>
      </c>
      <c r="C43" s="339"/>
      <c r="D43" s="339"/>
      <c r="E43" s="339"/>
      <c r="F43" s="339"/>
      <c r="G43" s="339"/>
      <c r="H43" s="5"/>
    </row>
    <row r="44" spans="1:13" ht="25.5" x14ac:dyDescent="0.2">
      <c r="A44" s="14" t="s">
        <v>128</v>
      </c>
      <c r="B44" s="345">
        <f>'Demandeur 1'!B50+'Demandeur 2'!B50+'Demandeur 3'!B50+'Demandeur 4'!B50+'Demandeur 5'!B50</f>
        <v>0</v>
      </c>
      <c r="C44" s="339"/>
      <c r="D44" s="339"/>
      <c r="E44" s="339"/>
      <c r="F44" s="339"/>
      <c r="G44" s="339"/>
      <c r="H44" s="109"/>
      <c r="M44" s="110"/>
    </row>
    <row r="45" spans="1:13" ht="51" x14ac:dyDescent="0.2">
      <c r="A45" s="14" t="s">
        <v>162</v>
      </c>
      <c r="B45" s="345">
        <f>'Demandeur 1'!B51+'Demandeur 2'!B51+'Demandeur 3'!B51+'Demandeur 4'!B51+'Demandeur 5'!B51</f>
        <v>0</v>
      </c>
      <c r="C45" s="339"/>
      <c r="D45" s="339"/>
      <c r="E45" s="339"/>
      <c r="F45" s="339"/>
      <c r="G45" s="339"/>
      <c r="H45" s="181"/>
    </row>
    <row r="46" spans="1:13" x14ac:dyDescent="0.2">
      <c r="A46" s="14" t="s">
        <v>125</v>
      </c>
      <c r="B46" s="345">
        <f>'Demandeur 1'!B52+'Demandeur 2'!B52+'Demandeur 3'!B52+'Demandeur 4'!B52+'Demandeur 5'!B52</f>
        <v>0</v>
      </c>
      <c r="C46" s="339"/>
      <c r="D46" s="339"/>
      <c r="E46" s="339"/>
      <c r="F46" s="339"/>
      <c r="G46" s="339"/>
      <c r="H46" s="182"/>
    </row>
    <row r="47" spans="1:13" x14ac:dyDescent="0.2">
      <c r="A47" s="14" t="s">
        <v>126</v>
      </c>
      <c r="B47" s="345">
        <f>'Demandeur 1'!B53+'Demandeur 2'!B53+'Demandeur 3'!B53+'Demandeur 4'!B53+'Demandeur 5'!B53</f>
        <v>0</v>
      </c>
      <c r="C47" s="339"/>
      <c r="D47" s="339"/>
      <c r="E47" s="339"/>
      <c r="F47" s="339"/>
      <c r="G47" s="339"/>
      <c r="H47" s="182"/>
    </row>
    <row r="48" spans="1:13" ht="38.25" x14ac:dyDescent="0.2">
      <c r="A48" s="14" t="s">
        <v>24</v>
      </c>
      <c r="B48" s="345">
        <f>'Demandeur 1'!B54+'Demandeur 2'!B54+'Demandeur 3'!B54+'Demandeur 4'!B54+'Demandeur 5'!B54</f>
        <v>0</v>
      </c>
      <c r="C48" s="339"/>
      <c r="D48" s="339"/>
      <c r="E48" s="339"/>
      <c r="F48" s="339"/>
      <c r="G48" s="339"/>
      <c r="H48" s="182"/>
    </row>
    <row r="49" spans="1:14" ht="25.5" x14ac:dyDescent="0.2">
      <c r="A49" s="14" t="s">
        <v>27</v>
      </c>
      <c r="B49" s="345">
        <f>'Demandeur 1'!B55+'Demandeur 2'!B55+'Demandeur 3'!B55+'Demandeur 4'!B55+'Demandeur 5'!B55</f>
        <v>0</v>
      </c>
      <c r="C49" s="339"/>
      <c r="D49" s="339"/>
      <c r="E49" s="339"/>
      <c r="F49" s="339"/>
      <c r="G49" s="339"/>
      <c r="H49" s="182"/>
    </row>
    <row r="50" spans="1:14" ht="25.5" x14ac:dyDescent="0.2">
      <c r="A50" s="14" t="s">
        <v>150</v>
      </c>
      <c r="B50" s="345">
        <f>'Demandeur 1'!B56+'Demandeur 2'!B56+'Demandeur 3'!B56+'Demandeur 4'!B56+'Demandeur 5'!B56</f>
        <v>0</v>
      </c>
      <c r="C50" s="339"/>
      <c r="D50" s="339"/>
      <c r="E50" s="339"/>
      <c r="F50" s="339"/>
      <c r="G50" s="339"/>
      <c r="H50" s="182"/>
    </row>
    <row r="51" spans="1:14" x14ac:dyDescent="0.2">
      <c r="A51" s="14" t="s">
        <v>151</v>
      </c>
      <c r="B51" s="345">
        <f>'Demandeur 1'!B57+'Demandeur 2'!B57+'Demandeur 3'!B57+'Demandeur 4'!B57+'Demandeur 5'!B57</f>
        <v>0</v>
      </c>
      <c r="C51" s="339"/>
      <c r="D51" s="339"/>
      <c r="E51" s="339"/>
      <c r="F51" s="339"/>
      <c r="G51" s="339"/>
      <c r="H51" s="182"/>
    </row>
    <row r="52" spans="1:14" x14ac:dyDescent="0.2">
      <c r="A52" s="14" t="s">
        <v>52</v>
      </c>
      <c r="B52" s="345">
        <f>'Demandeur 1'!B58+'Demandeur 2'!B58+'Demandeur 3'!B58+'Demandeur 4'!B58+'Demandeur 5'!B58</f>
        <v>0</v>
      </c>
      <c r="C52" s="339"/>
      <c r="D52" s="339"/>
      <c r="E52" s="339"/>
      <c r="F52" s="339"/>
      <c r="G52" s="339"/>
      <c r="H52" s="182"/>
    </row>
    <row r="53" spans="1:14" x14ac:dyDescent="0.2">
      <c r="A53" s="7" t="s">
        <v>2</v>
      </c>
      <c r="B53" s="345">
        <f>'Demandeur 1'!B59+'Demandeur 2'!B59+'Demandeur 3'!B59+'Demandeur 4'!B59+'Demandeur 5'!B59</f>
        <v>0</v>
      </c>
      <c r="C53" s="336"/>
      <c r="D53" s="336"/>
      <c r="E53" s="336"/>
      <c r="F53" s="336"/>
      <c r="G53" s="336"/>
      <c r="H53" s="182"/>
    </row>
    <row r="54" spans="1:14" ht="32.25" customHeight="1" x14ac:dyDescent="0.2">
      <c r="A54" s="14" t="s">
        <v>38</v>
      </c>
      <c r="B54" s="345">
        <f>'Demandeur 1'!B60+'Demandeur 2'!B60+'Demandeur 3'!B60+'Demandeur 4'!B60+'Demandeur 5'!B60</f>
        <v>0</v>
      </c>
      <c r="C54" s="339"/>
      <c r="D54" s="339"/>
      <c r="E54" s="339"/>
      <c r="F54" s="339"/>
      <c r="G54" s="339"/>
      <c r="H54" s="182"/>
    </row>
    <row r="55" spans="1:14" x14ac:dyDescent="0.2">
      <c r="A55" s="14" t="s">
        <v>3</v>
      </c>
      <c r="B55" s="345">
        <f>'Demandeur 1'!B61+'Demandeur 2'!B61+'Demandeur 3'!B61+'Demandeur 4'!B61+'Demandeur 5'!B61</f>
        <v>0</v>
      </c>
      <c r="C55" s="339"/>
      <c r="D55" s="339"/>
      <c r="E55" s="339"/>
      <c r="F55" s="339"/>
      <c r="G55" s="339"/>
      <c r="H55" s="182"/>
    </row>
    <row r="56" spans="1:14" x14ac:dyDescent="0.2">
      <c r="A56" s="7" t="s">
        <v>153</v>
      </c>
      <c r="B56" s="345">
        <f>'Demandeur 1'!B62+'Demandeur 2'!B62+'Demandeur 3'!B62+'Demandeur 4'!B62+'Demandeur 5'!B62</f>
        <v>0</v>
      </c>
      <c r="C56" s="339"/>
      <c r="D56" s="339"/>
      <c r="E56" s="339"/>
      <c r="F56" s="339"/>
      <c r="G56" s="339"/>
      <c r="H56" s="182"/>
    </row>
    <row r="57" spans="1:14" ht="13.5" thickBot="1" x14ac:dyDescent="0.25">
      <c r="A57" s="131" t="s">
        <v>127</v>
      </c>
      <c r="B57" s="191">
        <f>'Demandeur 1'!B63+'Demandeur 2'!B63+'Demandeur 3'!B63+'Demandeur 4'!B63+'Demandeur 5'!B63</f>
        <v>0</v>
      </c>
      <c r="C57" s="182"/>
      <c r="D57" s="182"/>
      <c r="E57" s="182"/>
      <c r="F57" s="182"/>
      <c r="G57" s="182"/>
      <c r="H57" s="182"/>
      <c r="M57" s="110"/>
      <c r="N57" s="50"/>
    </row>
    <row r="58" spans="1:14" x14ac:dyDescent="0.2">
      <c r="A58" s="156"/>
      <c r="B58" s="157"/>
      <c r="C58" s="158"/>
      <c r="D58" s="158"/>
      <c r="E58" s="158"/>
      <c r="F58" s="158"/>
      <c r="G58" s="158"/>
      <c r="H58" s="182"/>
      <c r="N58" s="50"/>
    </row>
    <row r="59" spans="1:14" x14ac:dyDescent="0.2">
      <c r="H59" s="182"/>
      <c r="N59" s="50"/>
    </row>
    <row r="60" spans="1:14" x14ac:dyDescent="0.2">
      <c r="H60" s="182"/>
      <c r="N60" s="50"/>
    </row>
    <row r="61" spans="1:14" ht="21.75" customHeight="1" x14ac:dyDescent="0.2">
      <c r="H61" s="182"/>
      <c r="N61" s="50"/>
    </row>
    <row r="62" spans="1:14" ht="21.75" customHeight="1" x14ac:dyDescent="0.2">
      <c r="H62" s="182"/>
      <c r="N62" s="50"/>
    </row>
    <row r="63" spans="1:14" ht="21.75" customHeight="1" x14ac:dyDescent="0.2">
      <c r="H63" s="182"/>
      <c r="N63" s="50"/>
    </row>
    <row r="64" spans="1:14" customFormat="1" ht="52.5" customHeight="1" x14ac:dyDescent="0.25">
      <c r="A64" s="4"/>
      <c r="B64" s="4"/>
      <c r="C64" s="4"/>
      <c r="D64" s="4"/>
      <c r="E64" s="4"/>
      <c r="F64" s="4"/>
      <c r="G64" s="4"/>
      <c r="H64" s="4"/>
      <c r="I64" s="5"/>
      <c r="J64" s="5"/>
      <c r="K64" s="5"/>
      <c r="L64" s="4"/>
    </row>
  </sheetData>
  <mergeCells count="58">
    <mergeCell ref="C5:G5"/>
    <mergeCell ref="C7:G7"/>
    <mergeCell ref="J7:L7"/>
    <mergeCell ref="C8:G8"/>
    <mergeCell ref="J8:L8"/>
    <mergeCell ref="C9:G9"/>
    <mergeCell ref="J9:L9"/>
    <mergeCell ref="C10:G10"/>
    <mergeCell ref="J10:L10"/>
    <mergeCell ref="C11:G11"/>
    <mergeCell ref="J11:L11"/>
    <mergeCell ref="C12:G12"/>
    <mergeCell ref="J12:L12"/>
    <mergeCell ref="C13:G13"/>
    <mergeCell ref="J13:L13"/>
    <mergeCell ref="C14:G14"/>
    <mergeCell ref="J14:L14"/>
    <mergeCell ref="C15:G15"/>
    <mergeCell ref="J15:L15"/>
    <mergeCell ref="C17:G17"/>
    <mergeCell ref="J17:L17"/>
    <mergeCell ref="C18:G18"/>
    <mergeCell ref="J18:L18"/>
    <mergeCell ref="J16:L16"/>
    <mergeCell ref="C19:G19"/>
    <mergeCell ref="J19:L19"/>
    <mergeCell ref="J22:L22"/>
    <mergeCell ref="J24:L24"/>
    <mergeCell ref="C26:G26"/>
    <mergeCell ref="J26:L26"/>
    <mergeCell ref="C43:G43"/>
    <mergeCell ref="I27:K27"/>
    <mergeCell ref="J28:L28"/>
    <mergeCell ref="C30:G30"/>
    <mergeCell ref="C31:G31"/>
    <mergeCell ref="C32:G32"/>
    <mergeCell ref="C37:G37"/>
    <mergeCell ref="C38:G38"/>
    <mergeCell ref="C39:G39"/>
    <mergeCell ref="C40:G40"/>
    <mergeCell ref="C41:G41"/>
    <mergeCell ref="C42:G42"/>
    <mergeCell ref="C56:G56"/>
    <mergeCell ref="A2:G2"/>
    <mergeCell ref="A1:G1"/>
    <mergeCell ref="C16:G16"/>
    <mergeCell ref="C50:G50"/>
    <mergeCell ref="C51:G51"/>
    <mergeCell ref="C52:G52"/>
    <mergeCell ref="C53:G53"/>
    <mergeCell ref="C54:G54"/>
    <mergeCell ref="C55:G55"/>
    <mergeCell ref="C44:G44"/>
    <mergeCell ref="C45:G45"/>
    <mergeCell ref="C46:G46"/>
    <mergeCell ref="C47:G47"/>
    <mergeCell ref="C48:G48"/>
    <mergeCell ref="C49:G49"/>
  </mergeCells>
  <pageMargins left="0.11811023622047245" right="0.11811023622047245" top="0.15748031496062992" bottom="0.15748031496062992" header="0.31496062992125984" footer="0.31496062992125984"/>
  <pageSetup paperSize="9" scale="50" orientation="landscape" r:id="rId1"/>
  <headerFooter>
    <oddFooter>&amp;C&amp;A&amp;R&amp;P/&amp;N</oddFooter>
  </headerFooter>
  <rowBreaks count="1" manualBreakCount="1">
    <brk id="5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13</vt:i4>
      </vt:variant>
    </vt:vector>
  </HeadingPairs>
  <TitlesOfParts>
    <vt:vector size="20" baseType="lpstr">
      <vt:lpstr>0 - Lisez-moi</vt:lpstr>
      <vt:lpstr>Demandeur 1</vt:lpstr>
      <vt:lpstr>Demandeur 2</vt:lpstr>
      <vt:lpstr>Demandeur 3</vt:lpstr>
      <vt:lpstr>Demandeur 4</vt:lpstr>
      <vt:lpstr>Demandeur 5</vt:lpstr>
      <vt:lpstr>Synthèse</vt:lpstr>
      <vt:lpstr>'Demandeur 1'!Impression_des_titres</vt:lpstr>
      <vt:lpstr>'Demandeur 2'!Impression_des_titres</vt:lpstr>
      <vt:lpstr>'Demandeur 3'!Impression_des_titres</vt:lpstr>
      <vt:lpstr>'Demandeur 4'!Impression_des_titres</vt:lpstr>
      <vt:lpstr>'Demandeur 5'!Impression_des_titres</vt:lpstr>
      <vt:lpstr>Synthèse!Impression_des_titres</vt:lpstr>
      <vt:lpstr>'0 - Lisez-moi'!Zone_d_impression</vt:lpstr>
      <vt:lpstr>'Demandeur 1'!Zone_d_impression</vt:lpstr>
      <vt:lpstr>'Demandeur 2'!Zone_d_impression</vt:lpstr>
      <vt:lpstr>'Demandeur 3'!Zone_d_impression</vt:lpstr>
      <vt:lpstr>'Demandeur 4'!Zone_d_impression</vt:lpstr>
      <vt:lpstr>'Demandeur 5'!Zone_d_impression</vt:lpstr>
      <vt:lpstr>Synthèse!Zone_d_impression</vt:lpstr>
    </vt:vector>
  </TitlesOfParts>
  <Company>Office Français de la Biodiversité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FOUILLERON Antoine</dc:creator>
  <cp:lastModifiedBy>Gaëlle EMBS</cp:lastModifiedBy>
  <cp:lastPrinted>2023-06-16T09:53:09Z</cp:lastPrinted>
  <dcterms:created xsi:type="dcterms:W3CDTF">2023-02-08T21:39:54Z</dcterms:created>
  <dcterms:modified xsi:type="dcterms:W3CDTF">2023-06-16T10:04:07Z</dcterms:modified>
</cp:coreProperties>
</file>